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19440" windowHeight="8190" tabRatio="704"/>
  </bookViews>
  <sheets>
    <sheet name="PiG" sheetId="1" r:id="rId1"/>
  </sheets>
  <definedNames>
    <definedName name="_xlnm.Print_Area" localSheetId="0">PiG!$B$1:$Y$91</definedName>
  </definedNames>
  <calcPr calcId="191029"/>
</workbook>
</file>

<file path=xl/calcChain.xml><?xml version="1.0" encoding="utf-8"?>
<calcChain xmlns="http://schemas.openxmlformats.org/spreadsheetml/2006/main">
  <c r="H22" i="1"/>
  <c r="H28" l="1"/>
  <c r="X28"/>
  <c r="H31"/>
  <c r="H21"/>
  <c r="H9"/>
  <c r="Y29" l="1"/>
  <c r="Y42"/>
  <c r="F42"/>
  <c r="H93" l="1"/>
  <c r="Y8"/>
  <c r="P93"/>
  <c r="Q93"/>
  <c r="O93"/>
  <c r="Y85"/>
  <c r="Y84"/>
  <c r="Y78"/>
  <c r="Y70"/>
  <c r="Y68"/>
  <c r="Y66"/>
  <c r="Y65"/>
  <c r="Y63"/>
  <c r="Y62"/>
  <c r="Y60"/>
  <c r="Y59"/>
  <c r="Y56"/>
  <c r="Y55"/>
  <c r="Y54"/>
  <c r="Y52"/>
  <c r="Y51"/>
  <c r="Y49"/>
  <c r="Y41"/>
  <c r="Y40"/>
  <c r="Y38"/>
  <c r="Y36"/>
  <c r="Y35"/>
  <c r="Y34"/>
  <c r="Y33"/>
  <c r="Y32"/>
  <c r="Y31"/>
  <c r="Y30"/>
  <c r="Y26"/>
  <c r="Y25"/>
  <c r="Y24"/>
  <c r="Y22"/>
  <c r="Y21"/>
  <c r="Y19"/>
  <c r="Y18"/>
  <c r="Y17"/>
  <c r="Y16"/>
  <c r="Y14"/>
  <c r="Y13"/>
  <c r="Y12"/>
  <c r="Y11"/>
  <c r="Y9"/>
  <c r="Y71"/>
  <c r="F68"/>
  <c r="F85"/>
  <c r="F84"/>
  <c r="F83" s="1"/>
  <c r="F78"/>
  <c r="F71"/>
  <c r="F70"/>
  <c r="F66"/>
  <c r="F63"/>
  <c r="F62"/>
  <c r="F60"/>
  <c r="F58" s="1"/>
  <c r="F59"/>
  <c r="F52"/>
  <c r="F65"/>
  <c r="F56"/>
  <c r="F55"/>
  <c r="F54"/>
  <c r="F51"/>
  <c r="F49"/>
  <c r="F48"/>
  <c r="F41"/>
  <c r="F40"/>
  <c r="F38"/>
  <c r="F36"/>
  <c r="F35"/>
  <c r="F34"/>
  <c r="F33"/>
  <c r="F32"/>
  <c r="F31"/>
  <c r="F30"/>
  <c r="F26"/>
  <c r="F25"/>
  <c r="F24"/>
  <c r="F22"/>
  <c r="F21"/>
  <c r="F19"/>
  <c r="F18"/>
  <c r="F17"/>
  <c r="F16"/>
  <c r="F14"/>
  <c r="F13"/>
  <c r="F12"/>
  <c r="F11"/>
  <c r="F9"/>
  <c r="F8"/>
  <c r="Y48"/>
  <c r="I93"/>
  <c r="J93"/>
  <c r="K93"/>
  <c r="L93"/>
  <c r="M93"/>
  <c r="N93"/>
  <c r="T93"/>
  <c r="U93"/>
  <c r="V93"/>
  <c r="W93"/>
  <c r="X93"/>
  <c r="Y28" l="1"/>
  <c r="Y93" s="1"/>
  <c r="F28"/>
  <c r="F69"/>
  <c r="F67" s="1"/>
  <c r="F29"/>
  <c r="F39"/>
  <c r="F50"/>
  <c r="F61"/>
  <c r="F57" s="1"/>
  <c r="F37"/>
  <c r="F7"/>
  <c r="F64"/>
  <c r="F20"/>
  <c r="F47"/>
  <c r="F10"/>
  <c r="F15"/>
  <c r="F53"/>
  <c r="F23"/>
  <c r="F27" l="1"/>
  <c r="F44" s="1"/>
  <c r="F46"/>
  <c r="F91" l="1"/>
  <c r="F101" s="1"/>
  <c r="F89"/>
  <c r="F100" s="1"/>
  <c r="F73"/>
  <c r="F76" s="1"/>
  <c r="F80" s="1"/>
  <c r="F87" s="1"/>
  <c r="F99" l="1"/>
</calcChain>
</file>

<file path=xl/sharedStrings.xml><?xml version="1.0" encoding="utf-8"?>
<sst xmlns="http://schemas.openxmlformats.org/spreadsheetml/2006/main" count="132" uniqueCount="130">
  <si>
    <t>TERCERS</t>
  </si>
  <si>
    <t>a) Consum de mercaderies</t>
  </si>
  <si>
    <t>a) Serveis exteriors</t>
  </si>
  <si>
    <t>b) Tributs</t>
  </si>
  <si>
    <t>b.1) Tributs Ajuntament</t>
  </si>
  <si>
    <t>b.2) Tributs NO Ajuntament</t>
  </si>
  <si>
    <t>a) Vendes</t>
  </si>
  <si>
    <t>b) Prestacions de serveis</t>
  </si>
  <si>
    <t>A) Total DESPESES del Compte de Pèrdues i Guanys</t>
  </si>
  <si>
    <t>B) Total INGRESSOS del Compte de Pèrdues i Guanys</t>
  </si>
  <si>
    <t>HOSPITAL</t>
  </si>
  <si>
    <t>GECOHSA</t>
  </si>
  <si>
    <t>CENTRE MQ</t>
  </si>
  <si>
    <t>RTP</t>
  </si>
  <si>
    <t>REDESSA</t>
  </si>
  <si>
    <t>RELLSA</t>
  </si>
  <si>
    <t>CONCEPTES</t>
  </si>
  <si>
    <t>AJUNTAMENT</t>
  </si>
  <si>
    <t>TOTAL EMP.</t>
  </si>
  <si>
    <t>COMPTE DE PÈRDUES I GUANYS</t>
  </si>
  <si>
    <t>Comptes</t>
  </si>
  <si>
    <t>A) OPERACIONS CONTINUADES</t>
  </si>
  <si>
    <t>A1. Import net de la xifra de negoci</t>
  </si>
  <si>
    <t>700,701,702,703,704,(706),(708),(709)</t>
  </si>
  <si>
    <t>(6930),71,7930</t>
  </si>
  <si>
    <t>A3. Treballs realitzats per a l'empresa per al seu actiu</t>
  </si>
  <si>
    <t>A4. Aprovisionaments</t>
  </si>
  <si>
    <t>(600),6060,6080,6090,610</t>
  </si>
  <si>
    <t>(601),(602),6061,6062,6081,6082,6091,6092,611,612</t>
  </si>
  <si>
    <t>b) Consum de matèries primes i altres matèries consumibles</t>
  </si>
  <si>
    <t>(607),</t>
  </si>
  <si>
    <t>c) Treballs realitzats per altres empreses</t>
  </si>
  <si>
    <t>(6931),(6932),(6933),7931,7932,7933</t>
  </si>
  <si>
    <t>d) Deterioració de mercaderies, matèries primes i altres aprovisionaments</t>
  </si>
  <si>
    <t>A5. Altres ingressos d'explotació</t>
  </si>
  <si>
    <t>a) Ingressos accessoris i altres de gestió corrent</t>
  </si>
  <si>
    <t>740, 747</t>
  </si>
  <si>
    <t>b) Subvencions d'explotació incorporades al resultat de l'exercici</t>
  </si>
  <si>
    <t>A6. Despeses de personal</t>
  </si>
  <si>
    <t>(640),(641),(6450)</t>
  </si>
  <si>
    <t>a) Sous, salaris i assimilats</t>
  </si>
  <si>
    <t>(642),(643),(649)</t>
  </si>
  <si>
    <t>b) Carregues socials</t>
  </si>
  <si>
    <t>(644),(6457),7950,7957</t>
  </si>
  <si>
    <t>c) Provisions</t>
  </si>
  <si>
    <t>A7. Altres despeses d'explotació</t>
  </si>
  <si>
    <t>(62),</t>
  </si>
  <si>
    <t>(631),(634),636,639</t>
  </si>
  <si>
    <t>(650),(694),(695),794,7954</t>
  </si>
  <si>
    <t>c) Pèrdues, deterioració i variació de provisions per operacions comercials</t>
  </si>
  <si>
    <t>(651),(659)</t>
  </si>
  <si>
    <t>d) Altres despeses de gestió corrent</t>
  </si>
  <si>
    <t>(68),</t>
  </si>
  <si>
    <t>A8. Amortització de l'immobilitzat</t>
  </si>
  <si>
    <t>A9. Imputació de subvencions d'immobilitzat no financer i altres</t>
  </si>
  <si>
    <t>7951,7952,7955,7956</t>
  </si>
  <si>
    <t>A10. Excés de provisions</t>
  </si>
  <si>
    <t>A11. Deterioració i resultats per venda del immobilitzat</t>
  </si>
  <si>
    <t>(690),(691),(692),790,791,792</t>
  </si>
  <si>
    <t>a) Deterioracions i pèrdues</t>
  </si>
  <si>
    <t>(670),(671),(672),770,771,772</t>
  </si>
  <si>
    <t>b) Resultats per venda i altres</t>
  </si>
  <si>
    <t>A.I) RESULTAT D'EXPLOTACIÓ</t>
  </si>
  <si>
    <t>A12. Ingressos financers</t>
  </si>
  <si>
    <t>a) De participacions en instruments de patrimoni</t>
  </si>
  <si>
    <t>a.1) En empreses del grup i associades</t>
  </si>
  <si>
    <t>a.2) En tercers</t>
  </si>
  <si>
    <t>b) De valors negociables i altres instruments financers</t>
  </si>
  <si>
    <t>7610,7611,76200,76201,76210,76211</t>
  </si>
  <si>
    <t>b.1) D'empreses del grup i associades</t>
  </si>
  <si>
    <t>7612,7613,76202,76203,76212,76213,767,769</t>
  </si>
  <si>
    <t>b.2) De tercers</t>
  </si>
  <si>
    <t>A13. Despeses financeres</t>
  </si>
  <si>
    <t>(6610),(6611),(6615),(6616),(6620),(6621),(6640),(6641),(6650),(6651),6654,6655</t>
  </si>
  <si>
    <t>a) Per deutes amb empreses del grup i associades</t>
  </si>
  <si>
    <t>(6612),(6613),(6617),(6618),(6622),(6623)</t>
  </si>
  <si>
    <t>b) Per deutes amb tercers</t>
  </si>
  <si>
    <t>(6624),(6642),(6643),(6652),(6653),(669),660</t>
  </si>
  <si>
    <t>c) Per actualització de provisions</t>
  </si>
  <si>
    <t>A14. Variació de valor raonable en instruments financers</t>
  </si>
  <si>
    <t>(6630),(6631),(6633),7630,7631,7633</t>
  </si>
  <si>
    <t>a) Cartera de negociació i altres</t>
  </si>
  <si>
    <t>(6632),7632</t>
  </si>
  <si>
    <t>b) Imputació al resultat del exercici per actius financers disponibles per a la venda</t>
  </si>
  <si>
    <t>(668),768</t>
  </si>
  <si>
    <t>A15. Diferències de canvi</t>
  </si>
  <si>
    <t>A16. Deterioracions i resultat per venda d'instruments financers</t>
  </si>
  <si>
    <t>(696),(697),(698),(699),796,797,798,799</t>
  </si>
  <si>
    <t>(666),(667),(673),(675),766,773,775</t>
  </si>
  <si>
    <t>A.II) RESULTAT FINANCER</t>
  </si>
  <si>
    <t>A.III) RESULTAT ABANS D'IMPOSTOS</t>
  </si>
  <si>
    <t>A17. Impost sobre Societats</t>
  </si>
  <si>
    <t>A.IV) RESULTAT DE L'EXERCICI PROCEDENT D'OPERACIONS CONTINUADES</t>
  </si>
  <si>
    <t>B) OPERACIONS INTERROMPUDES</t>
  </si>
  <si>
    <t>B18. Resultat de l'exercici procedent d'operacions interrompudes net d'impostos</t>
  </si>
  <si>
    <t>A.V) RESULTAT DE L'EXERCICI (BENEFICIS O PÈRDUES)</t>
  </si>
  <si>
    <t xml:space="preserve">Els imports del grup 6 s'han de posar en negatiu </t>
  </si>
  <si>
    <t>Control 1</t>
  </si>
  <si>
    <t>Control 2</t>
  </si>
  <si>
    <t>Control 3</t>
  </si>
  <si>
    <t>(6930),7930</t>
  </si>
  <si>
    <t>(670),(671),(672)</t>
  </si>
  <si>
    <t>770,771,772</t>
  </si>
  <si>
    <t>7630,7631,7633</t>
  </si>
  <si>
    <t>(6632),</t>
  </si>
  <si>
    <t>(6630),(6631),(6633)</t>
  </si>
  <si>
    <t>(666),(667),(673),(675)</t>
  </si>
  <si>
    <t>766,773,775</t>
  </si>
  <si>
    <t>Resultat positiu</t>
  </si>
  <si>
    <t>(71)</t>
  </si>
  <si>
    <t>71</t>
  </si>
  <si>
    <t>7632</t>
  </si>
  <si>
    <t>(668)</t>
  </si>
  <si>
    <t>768</t>
  </si>
  <si>
    <t>Abans d'imprimir agrupeu les files de text vermell per a una millor presentació</t>
  </si>
  <si>
    <t>A2. Variació d'existències de productes acabats i en curs de fabricació</t>
  </si>
  <si>
    <t>Resultat negatiu</t>
  </si>
  <si>
    <t>SAGESSA</t>
  </si>
  <si>
    <t>GINSA AIE</t>
  </si>
  <si>
    <t>LABORATORI</t>
  </si>
  <si>
    <t>FASS</t>
  </si>
  <si>
    <t>FUNRED</t>
  </si>
  <si>
    <t>REUS SER.MU</t>
  </si>
  <si>
    <t>REUS MOBIL.</t>
  </si>
  <si>
    <t>FUND. AT.SOCIAL</t>
  </si>
  <si>
    <t>FUND. EDUCATIVA</t>
  </si>
  <si>
    <t>A12. Altres resultats</t>
  </si>
  <si>
    <t>PRESSUPOST 2020</t>
  </si>
  <si>
    <t>PRESSUPOST PER A L'EXERCICI 2020</t>
  </si>
  <si>
    <t>Reus Transport Públic, S.A.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</si>
</sst>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16"/>
      <name val="Tahoma"/>
      <family val="2"/>
    </font>
    <font>
      <sz val="10"/>
      <color indexed="16"/>
      <name val="Tahoma"/>
      <family val="2"/>
    </font>
    <font>
      <b/>
      <sz val="10"/>
      <color indexed="9"/>
      <name val="Tahoma"/>
      <family val="2"/>
    </font>
    <font>
      <sz val="10"/>
      <color indexed="18"/>
      <name val="Tahoma"/>
      <family val="2"/>
    </font>
    <font>
      <sz val="10"/>
      <color indexed="9"/>
      <name val="Tahoma"/>
      <family val="2"/>
    </font>
    <font>
      <b/>
      <sz val="10"/>
      <color indexed="54"/>
      <name val="Tahoma"/>
      <family val="2"/>
    </font>
    <font>
      <sz val="8"/>
      <color indexed="10"/>
      <name val="Tahoma"/>
      <family val="2"/>
    </font>
    <font>
      <sz val="10"/>
      <color indexed="62"/>
      <name val="Tahoma"/>
      <family val="2"/>
    </font>
    <font>
      <sz val="10"/>
      <color indexed="60"/>
      <name val="Tahoma"/>
      <family val="2"/>
    </font>
    <font>
      <sz val="10"/>
      <color indexed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7"/>
        <bgColor indexed="64"/>
      </patternFill>
    </fill>
  </fills>
  <borders count="3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16"/>
      </right>
      <top style="hair">
        <color indexed="16"/>
      </top>
      <bottom style="hair">
        <color indexed="1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6"/>
      </left>
      <right/>
      <top style="hair">
        <color indexed="16"/>
      </top>
      <bottom style="hair">
        <color indexed="16"/>
      </bottom>
      <diagonal/>
    </border>
    <border>
      <left/>
      <right/>
      <top style="hair">
        <color indexed="16"/>
      </top>
      <bottom style="hair">
        <color indexed="16"/>
      </bottom>
      <diagonal/>
    </border>
    <border>
      <left/>
      <right/>
      <top style="dashed">
        <color indexed="22"/>
      </top>
      <bottom style="dashed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 style="dashed">
        <color indexed="22"/>
      </top>
      <bottom style="dashed">
        <color indexed="22"/>
      </bottom>
      <diagonal/>
    </border>
    <border>
      <left style="dashed">
        <color indexed="22"/>
      </left>
      <right/>
      <top style="dashed">
        <color indexed="2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ashed">
        <color indexed="22"/>
      </right>
      <top style="dashed">
        <color indexed="22"/>
      </top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9"/>
      </left>
      <right/>
      <top/>
      <bottom style="dashed">
        <color indexed="22"/>
      </bottom>
      <diagonal/>
    </border>
    <border>
      <left style="dotted">
        <color indexed="9"/>
      </left>
      <right style="dotted">
        <color indexed="9"/>
      </right>
      <top/>
      <bottom style="dashed">
        <color indexed="22"/>
      </bottom>
      <diagonal/>
    </border>
    <border>
      <left style="dotted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/>
      <bottom style="dashed">
        <color indexed="22"/>
      </bottom>
      <diagonal/>
    </border>
    <border>
      <left/>
      <right style="dashed">
        <color indexed="22"/>
      </right>
      <top/>
      <bottom style="dashed">
        <color indexed="22"/>
      </bottom>
      <diagonal/>
    </border>
    <border>
      <left style="dashed">
        <color indexed="22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otted">
        <color indexed="9"/>
      </right>
      <top/>
      <bottom/>
      <diagonal/>
    </border>
    <border>
      <left style="dotted">
        <color indexed="9"/>
      </left>
      <right style="dotted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3" fillId="2" borderId="2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4" fontId="2" fillId="0" borderId="0" xfId="0" applyNumberFormat="1" applyFont="1" applyAlignment="1" applyProtection="1">
      <alignment horizontal="center"/>
    </xf>
    <xf numFmtId="4" fontId="2" fillId="0" borderId="0" xfId="0" applyNumberFormat="1" applyFont="1" applyAlignment="1" applyProtection="1">
      <alignment horizontal="center" vertical="top"/>
    </xf>
    <xf numFmtId="4" fontId="5" fillId="3" borderId="1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/>
      <protection locked="0"/>
    </xf>
    <xf numFmtId="4" fontId="2" fillId="0" borderId="0" xfId="0" applyNumberFormat="1" applyFont="1" applyFill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center"/>
    </xf>
    <xf numFmtId="0" fontId="3" fillId="2" borderId="4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>
      <alignment vertical="center"/>
    </xf>
    <xf numFmtId="0" fontId="2" fillId="0" borderId="0" xfId="0" applyFont="1" applyProtection="1"/>
    <xf numFmtId="0" fontId="8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1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4" fontId="2" fillId="0" borderId="0" xfId="0" applyNumberFormat="1" applyFont="1" applyAlignment="1" applyProtection="1">
      <alignment vertical="top"/>
    </xf>
    <xf numFmtId="4" fontId="2" fillId="0" borderId="0" xfId="0" applyNumberFormat="1" applyFont="1" applyProtection="1"/>
    <xf numFmtId="4" fontId="2" fillId="0" borderId="0" xfId="0" applyNumberFormat="1" applyFont="1" applyFill="1" applyProtection="1"/>
    <xf numFmtId="0" fontId="1" fillId="0" borderId="0" xfId="0" applyFont="1" applyBorder="1" applyProtection="1"/>
    <xf numFmtId="0" fontId="2" fillId="0" borderId="0" xfId="0" applyFont="1" applyBorder="1" applyProtection="1"/>
    <xf numFmtId="0" fontId="2" fillId="0" borderId="6" xfId="0" applyFont="1" applyBorder="1" applyProtection="1"/>
    <xf numFmtId="0" fontId="2" fillId="0" borderId="6" xfId="0" applyFont="1" applyFill="1" applyBorder="1" applyProtection="1"/>
    <xf numFmtId="4" fontId="2" fillId="0" borderId="0" xfId="0" applyNumberFormat="1" applyFont="1" applyBorder="1" applyProtection="1"/>
    <xf numFmtId="0" fontId="1" fillId="0" borderId="0" xfId="0" applyFont="1" applyProtection="1"/>
    <xf numFmtId="0" fontId="2" fillId="0" borderId="0" xfId="0" applyFont="1" applyFill="1" applyBorder="1" applyProtection="1"/>
    <xf numFmtId="4" fontId="2" fillId="0" borderId="0" xfId="0" applyNumberFormat="1" applyFont="1" applyFill="1" applyAlignment="1" applyProtection="1">
      <alignment horizontal="center"/>
    </xf>
    <xf numFmtId="4" fontId="2" fillId="0" borderId="0" xfId="0" applyNumberFormat="1" applyFont="1" applyFill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9" fillId="0" borderId="7" xfId="0" applyFont="1" applyBorder="1" applyAlignment="1" applyProtection="1">
      <alignment horizontal="right"/>
    </xf>
    <xf numFmtId="0" fontId="9" fillId="0" borderId="8" xfId="0" applyFont="1" applyFill="1" applyBorder="1" applyAlignment="1" applyProtection="1">
      <alignment horizontal="right"/>
    </xf>
    <xf numFmtId="0" fontId="9" fillId="0" borderId="8" xfId="0" applyFont="1" applyBorder="1" applyAlignment="1" applyProtection="1">
      <alignment horizontal="right" vertical="top"/>
    </xf>
    <xf numFmtId="0" fontId="9" fillId="0" borderId="8" xfId="0" applyFont="1" applyBorder="1" applyAlignment="1" applyProtection="1">
      <alignment horizontal="right"/>
    </xf>
    <xf numFmtId="0" fontId="5" fillId="0" borderId="0" xfId="0" applyFont="1" applyFill="1" applyBorder="1" applyAlignment="1" applyProtection="1">
      <alignment vertical="center"/>
    </xf>
    <xf numFmtId="0" fontId="2" fillId="0" borderId="9" xfId="0" applyFont="1" applyBorder="1" applyProtection="1"/>
    <xf numFmtId="0" fontId="2" fillId="0" borderId="10" xfId="0" applyFont="1" applyBorder="1" applyProtection="1"/>
    <xf numFmtId="0" fontId="2" fillId="0" borderId="9" xfId="0" applyFont="1" applyFill="1" applyBorder="1" applyProtection="1"/>
    <xf numFmtId="0" fontId="2" fillId="0" borderId="11" xfId="0" applyFont="1" applyBorder="1" applyProtection="1"/>
    <xf numFmtId="4" fontId="2" fillId="0" borderId="12" xfId="0" applyNumberFormat="1" applyFont="1" applyFill="1" applyBorder="1" applyAlignment="1" applyProtection="1"/>
    <xf numFmtId="0" fontId="3" fillId="2" borderId="2" xfId="0" applyFont="1" applyFill="1" applyBorder="1" applyAlignment="1" applyProtection="1">
      <alignment horizontal="right" vertical="center"/>
    </xf>
    <xf numFmtId="0" fontId="9" fillId="4" borderId="0" xfId="0" applyFont="1" applyFill="1" applyBorder="1" applyAlignment="1" applyProtection="1">
      <alignment horizontal="right"/>
    </xf>
    <xf numFmtId="0" fontId="5" fillId="0" borderId="0" xfId="0" applyFont="1" applyFill="1" applyBorder="1" applyProtection="1"/>
    <xf numFmtId="0" fontId="4" fillId="0" borderId="0" xfId="0" applyFont="1" applyBorder="1" applyProtection="1"/>
    <xf numFmtId="0" fontId="9" fillId="0" borderId="0" xfId="0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4" fontId="2" fillId="5" borderId="1" xfId="0" applyNumberFormat="1" applyFont="1" applyFill="1" applyBorder="1" applyAlignment="1" applyProtection="1">
      <alignment horizontal="center"/>
    </xf>
    <xf numFmtId="4" fontId="12" fillId="0" borderId="0" xfId="0" applyNumberFormat="1" applyFont="1" applyAlignment="1" applyProtection="1">
      <alignment horizontal="center"/>
    </xf>
    <xf numFmtId="0" fontId="9" fillId="4" borderId="0" xfId="0" applyNumberFormat="1" applyFont="1" applyFill="1" applyBorder="1" applyAlignment="1" applyProtection="1">
      <alignment horizontal="right"/>
    </xf>
    <xf numFmtId="0" fontId="9" fillId="0" borderId="6" xfId="0" quotePrefix="1" applyFont="1" applyFill="1" applyBorder="1" applyProtection="1"/>
    <xf numFmtId="0" fontId="9" fillId="0" borderId="9" xfId="0" applyFont="1" applyBorder="1" applyProtection="1"/>
    <xf numFmtId="0" fontId="4" fillId="0" borderId="13" xfId="0" applyFont="1" applyBorder="1" applyProtection="1"/>
    <xf numFmtId="0" fontId="1" fillId="0" borderId="13" xfId="0" applyFont="1" applyBorder="1" applyProtection="1"/>
    <xf numFmtId="4" fontId="4" fillId="0" borderId="13" xfId="0" applyNumberFormat="1" applyFont="1" applyFill="1" applyBorder="1" applyAlignment="1" applyProtection="1"/>
    <xf numFmtId="0" fontId="1" fillId="0" borderId="14" xfId="0" applyFont="1" applyBorder="1" applyProtection="1"/>
    <xf numFmtId="0" fontId="2" fillId="0" borderId="15" xfId="0" applyFont="1" applyBorder="1" applyProtection="1"/>
    <xf numFmtId="0" fontId="6" fillId="0" borderId="13" xfId="0" applyFont="1" applyBorder="1" applyProtection="1"/>
    <xf numFmtId="4" fontId="6" fillId="0" borderId="13" xfId="0" applyNumberFormat="1" applyFont="1" applyFill="1" applyBorder="1" applyAlignment="1" applyProtection="1"/>
    <xf numFmtId="0" fontId="1" fillId="0" borderId="16" xfId="0" applyFont="1" applyBorder="1" applyProtection="1"/>
    <xf numFmtId="0" fontId="2" fillId="0" borderId="3" xfId="0" applyFont="1" applyBorder="1" applyProtection="1"/>
    <xf numFmtId="0" fontId="1" fillId="0" borderId="9" xfId="0" applyFont="1" applyBorder="1" applyProtection="1"/>
    <xf numFmtId="0" fontId="2" fillId="0" borderId="8" xfId="0" applyFont="1" applyBorder="1" applyProtection="1"/>
    <xf numFmtId="4" fontId="2" fillId="0" borderId="13" xfId="0" applyNumberFormat="1" applyFont="1" applyFill="1" applyBorder="1" applyAlignment="1" applyProtection="1"/>
    <xf numFmtId="4" fontId="10" fillId="0" borderId="13" xfId="0" applyNumberFormat="1" applyFont="1" applyFill="1" applyBorder="1" applyAlignment="1" applyProtection="1"/>
    <xf numFmtId="0" fontId="7" fillId="0" borderId="17" xfId="0" applyFont="1" applyFill="1" applyBorder="1" applyProtection="1"/>
    <xf numFmtId="0" fontId="7" fillId="0" borderId="18" xfId="0" applyFont="1" applyFill="1" applyBorder="1" applyProtection="1"/>
    <xf numFmtId="4" fontId="5" fillId="0" borderId="17" xfId="0" applyNumberFormat="1" applyFont="1" applyFill="1" applyBorder="1" applyAlignment="1" applyProtection="1">
      <alignment horizontal="center" vertical="center"/>
    </xf>
    <xf numFmtId="0" fontId="6" fillId="0" borderId="19" xfId="0" applyFont="1" applyBorder="1" applyProtection="1"/>
    <xf numFmtId="0" fontId="6" fillId="0" borderId="8" xfId="0" applyFont="1" applyBorder="1" applyProtection="1"/>
    <xf numFmtId="0" fontId="6" fillId="0" borderId="8" xfId="0" applyFont="1" applyFill="1" applyBorder="1" applyProtection="1"/>
    <xf numFmtId="0" fontId="2" fillId="0" borderId="20" xfId="0" applyFont="1" applyBorder="1" applyProtection="1"/>
    <xf numFmtId="0" fontId="2" fillId="0" borderId="7" xfId="0" applyFont="1" applyBorder="1" applyProtection="1"/>
    <xf numFmtId="0" fontId="2" fillId="0" borderId="21" xfId="0" applyFont="1" applyBorder="1" applyProtection="1"/>
    <xf numFmtId="0" fontId="9" fillId="0" borderId="9" xfId="0" applyFont="1" applyFill="1" applyBorder="1" applyProtection="1"/>
    <xf numFmtId="0" fontId="2" fillId="0" borderId="21" xfId="0" applyFont="1" applyFill="1" applyBorder="1" applyProtection="1"/>
    <xf numFmtId="0" fontId="9" fillId="0" borderId="9" xfId="0" quotePrefix="1" applyFont="1" applyFill="1" applyBorder="1" applyProtection="1"/>
    <xf numFmtId="0" fontId="2" fillId="0" borderId="13" xfId="0" applyFont="1" applyFill="1" applyBorder="1" applyProtection="1"/>
    <xf numFmtId="0" fontId="1" fillId="0" borderId="22" xfId="0" applyFont="1" applyBorder="1" applyProtection="1"/>
    <xf numFmtId="0" fontId="1" fillId="0" borderId="22" xfId="0" applyFont="1" applyFill="1" applyBorder="1" applyProtection="1"/>
    <xf numFmtId="0" fontId="6" fillId="0" borderId="20" xfId="0" applyFont="1" applyBorder="1" applyProtection="1"/>
    <xf numFmtId="0" fontId="2" fillId="0" borderId="14" xfId="0" applyFont="1" applyBorder="1" applyProtection="1"/>
    <xf numFmtId="0" fontId="6" fillId="0" borderId="20" xfId="0" applyFont="1" applyFill="1" applyBorder="1" applyProtection="1"/>
    <xf numFmtId="0" fontId="9" fillId="0" borderId="10" xfId="0" quotePrefix="1" applyFont="1" applyFill="1" applyBorder="1" applyProtection="1"/>
    <xf numFmtId="0" fontId="2" fillId="0" borderId="14" xfId="0" applyFont="1" applyFill="1" applyBorder="1" applyProtection="1"/>
    <xf numFmtId="0" fontId="6" fillId="0" borderId="7" xfId="0" applyFont="1" applyFill="1" applyBorder="1" applyProtection="1"/>
    <xf numFmtId="0" fontId="9" fillId="0" borderId="23" xfId="0" applyFont="1" applyFill="1" applyBorder="1" applyProtection="1"/>
    <xf numFmtId="0" fontId="2" fillId="0" borderId="24" xfId="0" applyFont="1" applyFill="1" applyBorder="1" applyProtection="1"/>
    <xf numFmtId="0" fontId="6" fillId="0" borderId="7" xfId="0" applyFont="1" applyBorder="1" applyProtection="1"/>
    <xf numFmtId="0" fontId="2" fillId="0" borderId="23" xfId="0" applyFont="1" applyBorder="1" applyProtection="1"/>
    <xf numFmtId="0" fontId="2" fillId="0" borderId="24" xfId="0" applyFont="1" applyBorder="1" applyProtection="1"/>
    <xf numFmtId="0" fontId="6" fillId="0" borderId="25" xfId="0" applyFont="1" applyFill="1" applyBorder="1" applyProtection="1"/>
    <xf numFmtId="0" fontId="2" fillId="0" borderId="26" xfId="0" applyFont="1" applyFill="1" applyBorder="1" applyProtection="1"/>
    <xf numFmtId="0" fontId="2" fillId="0" borderId="27" xfId="0" applyFont="1" applyFill="1" applyBorder="1" applyProtection="1"/>
    <xf numFmtId="0" fontId="6" fillId="0" borderId="25" xfId="0" applyFont="1" applyBorder="1" applyProtection="1"/>
    <xf numFmtId="0" fontId="2" fillId="0" borderId="26" xfId="0" applyFont="1" applyBorder="1" applyProtection="1"/>
    <xf numFmtId="0" fontId="2" fillId="0" borderId="27" xfId="0" applyFont="1" applyBorder="1" applyProtection="1"/>
    <xf numFmtId="0" fontId="2" fillId="0" borderId="28" xfId="0" applyFont="1" applyBorder="1" applyProtection="1"/>
    <xf numFmtId="0" fontId="2" fillId="0" borderId="19" xfId="0" applyFont="1" applyBorder="1" applyProtection="1"/>
    <xf numFmtId="4" fontId="2" fillId="0" borderId="1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6" fillId="0" borderId="0" xfId="0" applyFont="1" applyBorder="1" applyProtection="1"/>
    <xf numFmtId="0" fontId="6" fillId="0" borderId="0" xfId="0" applyFont="1" applyFill="1" applyBorder="1" applyProtection="1"/>
    <xf numFmtId="0" fontId="5" fillId="3" borderId="9" xfId="0" applyFont="1" applyFill="1" applyBorder="1" applyProtection="1"/>
    <xf numFmtId="0" fontId="7" fillId="3" borderId="6" xfId="0" applyFont="1" applyFill="1" applyBorder="1" applyProtection="1"/>
    <xf numFmtId="4" fontId="7" fillId="3" borderId="21" xfId="0" applyNumberFormat="1" applyFont="1" applyFill="1" applyBorder="1" applyAlignment="1" applyProtection="1"/>
    <xf numFmtId="0" fontId="6" fillId="0" borderId="9" xfId="0" applyFont="1" applyBorder="1" applyProtection="1"/>
    <xf numFmtId="0" fontId="6" fillId="0" borderId="9" xfId="0" applyFont="1" applyFill="1" applyBorder="1" applyProtection="1"/>
    <xf numFmtId="0" fontId="2" fillId="0" borderId="29" xfId="0" applyFont="1" applyBorder="1" applyProtection="1"/>
    <xf numFmtId="0" fontId="1" fillId="0" borderId="30" xfId="0" applyFont="1" applyBorder="1" applyProtection="1"/>
    <xf numFmtId="0" fontId="5" fillId="3" borderId="6" xfId="0" applyFont="1" applyFill="1" applyBorder="1" applyProtection="1"/>
    <xf numFmtId="0" fontId="4" fillId="0" borderId="9" xfId="0" applyFont="1" applyBorder="1" applyProtection="1"/>
    <xf numFmtId="0" fontId="5" fillId="4" borderId="6" xfId="0" applyFont="1" applyFill="1" applyBorder="1" applyProtection="1"/>
    <xf numFmtId="0" fontId="5" fillId="0" borderId="6" xfId="0" applyFont="1" applyFill="1" applyBorder="1" applyProtection="1"/>
    <xf numFmtId="4" fontId="7" fillId="3" borderId="13" xfId="0" applyNumberFormat="1" applyFont="1" applyFill="1" applyBorder="1" applyAlignment="1" applyProtection="1"/>
    <xf numFmtId="4" fontId="11" fillId="0" borderId="13" xfId="0" applyNumberFormat="1" applyFont="1" applyFill="1" applyBorder="1" applyAlignment="1" applyProtection="1"/>
    <xf numFmtId="4" fontId="5" fillId="3" borderId="13" xfId="0" applyNumberFormat="1" applyFont="1" applyFill="1" applyBorder="1" applyAlignment="1" applyProtection="1"/>
    <xf numFmtId="4" fontId="2" fillId="0" borderId="31" xfId="0" applyNumberFormat="1" applyFont="1" applyFill="1" applyBorder="1" applyAlignment="1" applyProtection="1">
      <alignment horizontal="center"/>
    </xf>
    <xf numFmtId="4" fontId="2" fillId="0" borderId="32" xfId="0" applyNumberFormat="1" applyFont="1" applyFill="1" applyBorder="1" applyAlignment="1" applyProtection="1">
      <alignment horizontal="center"/>
    </xf>
    <xf numFmtId="4" fontId="2" fillId="0" borderId="33" xfId="0" applyNumberFormat="1" applyFont="1" applyFill="1" applyBorder="1" applyAlignment="1" applyProtection="1">
      <alignment horizontal="center"/>
    </xf>
    <xf numFmtId="4" fontId="6" fillId="0" borderId="0" xfId="0" applyNumberFormat="1" applyFont="1" applyFill="1" applyBorder="1" applyAlignment="1" applyProtection="1"/>
    <xf numFmtId="4" fontId="7" fillId="0" borderId="0" xfId="0" applyNumberFormat="1" applyFont="1" applyFill="1" applyBorder="1" applyAlignment="1" applyProtection="1"/>
    <xf numFmtId="0" fontId="8" fillId="0" borderId="0" xfId="0" applyFont="1" applyFill="1" applyBorder="1" applyAlignment="1" applyProtection="1">
      <alignment horizontal="right" vertical="top"/>
      <protection locked="0"/>
    </xf>
    <xf numFmtId="4" fontId="2" fillId="5" borderId="1" xfId="0" applyNumberFormat="1" applyFont="1" applyFill="1" applyBorder="1" applyAlignment="1" applyProtection="1">
      <alignment horizontal="center"/>
      <protection locked="0"/>
    </xf>
    <xf numFmtId="4" fontId="5" fillId="3" borderId="1" xfId="0" applyNumberFormat="1" applyFont="1" applyFill="1" applyBorder="1" applyAlignment="1" applyProtection="1">
      <alignment horizontal="center" vertical="center" wrapText="1"/>
    </xf>
    <xf numFmtId="4" fontId="5" fillId="3" borderId="13" xfId="0" applyNumberFormat="1" applyFont="1" applyFill="1" applyBorder="1" applyAlignment="1" applyProtection="1">
      <alignment horizontal="center" vertical="center" wrapText="1"/>
    </xf>
    <xf numFmtId="4" fontId="5" fillId="3" borderId="13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0F0F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autoPageBreaks="0" fitToPage="1"/>
  </sheetPr>
  <dimension ref="A1:AT281"/>
  <sheetViews>
    <sheetView tabSelected="1" defaultGridColor="0" topLeftCell="B61" colorId="9" zoomScaleNormal="90" workbookViewId="0">
      <selection activeCell="S18" sqref="S18"/>
    </sheetView>
  </sheetViews>
  <sheetFormatPr baseColWidth="10" defaultColWidth="4.28515625" defaultRowHeight="12.75" outlineLevelRow="1"/>
  <cols>
    <col min="1" max="1" width="19.7109375" style="33" customWidth="1"/>
    <col min="2" max="2" width="4.28515625" style="25" customWidth="1"/>
    <col min="3" max="4" width="4.28515625" style="12" customWidth="1"/>
    <col min="5" max="5" width="64.28515625" style="12" customWidth="1"/>
    <col min="6" max="6" width="15.7109375" style="3" customWidth="1"/>
    <col min="7" max="7" width="1.28515625" style="18" customWidth="1"/>
    <col min="8" max="14" width="12.7109375" style="3" customWidth="1"/>
    <col min="15" max="19" width="13.5703125" style="3" customWidth="1"/>
    <col min="20" max="25" width="12.7109375" style="3" customWidth="1"/>
    <col min="26" max="16384" width="4.28515625" style="12"/>
  </cols>
  <sheetData>
    <row r="1" spans="1:46" ht="19.5" customHeight="1">
      <c r="A1" s="30"/>
      <c r="B1" s="10" t="s">
        <v>19</v>
      </c>
      <c r="C1" s="11"/>
      <c r="D1" s="11"/>
      <c r="E1" s="11"/>
      <c r="F1" s="40" t="s">
        <v>128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"/>
    </row>
    <row r="2" spans="1:46" s="14" customFormat="1" ht="10.5" customHeight="1">
      <c r="A2" s="31"/>
      <c r="B2" s="2"/>
      <c r="C2" s="2"/>
      <c r="D2" s="2"/>
      <c r="E2" s="2"/>
      <c r="F2" s="1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6" s="16" customFormat="1" ht="47.25" customHeight="1">
      <c r="A3" s="32"/>
      <c r="B3" s="15"/>
      <c r="F3" s="121" t="s">
        <v>129</v>
      </c>
      <c r="G3" s="17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6" ht="37.5" customHeight="1">
      <c r="A4" s="41" t="s">
        <v>20</v>
      </c>
      <c r="B4" s="125" t="s">
        <v>16</v>
      </c>
      <c r="C4" s="125"/>
      <c r="D4" s="125"/>
      <c r="E4" s="125"/>
      <c r="F4" s="124" t="s">
        <v>127</v>
      </c>
      <c r="H4" s="5" t="s">
        <v>0</v>
      </c>
      <c r="I4" s="5" t="s">
        <v>17</v>
      </c>
      <c r="J4" s="5" t="s">
        <v>10</v>
      </c>
      <c r="K4" s="5" t="s">
        <v>11</v>
      </c>
      <c r="L4" s="5" t="s">
        <v>12</v>
      </c>
      <c r="M4" s="5" t="s">
        <v>118</v>
      </c>
      <c r="N4" s="5" t="s">
        <v>117</v>
      </c>
      <c r="O4" s="5" t="s">
        <v>119</v>
      </c>
      <c r="P4" s="5" t="s">
        <v>120</v>
      </c>
      <c r="Q4" s="5" t="s">
        <v>121</v>
      </c>
      <c r="R4" s="123" t="s">
        <v>124</v>
      </c>
      <c r="S4" s="123" t="s">
        <v>125</v>
      </c>
      <c r="T4" s="5" t="s">
        <v>123</v>
      </c>
      <c r="U4" s="5" t="s">
        <v>13</v>
      </c>
      <c r="V4" s="5" t="s">
        <v>14</v>
      </c>
      <c r="W4" s="5" t="s">
        <v>15</v>
      </c>
      <c r="X4" s="5" t="s">
        <v>122</v>
      </c>
      <c r="Y4" s="5" t="s">
        <v>18</v>
      </c>
    </row>
    <row r="5" spans="1:46" s="14" customFormat="1" ht="9.9499999999999993" customHeight="1">
      <c r="A5" s="41"/>
      <c r="B5" s="34"/>
      <c r="C5" s="64"/>
      <c r="D5" s="65"/>
      <c r="E5" s="65"/>
      <c r="F5" s="66"/>
      <c r="G5" s="19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46">
      <c r="A6" s="41"/>
      <c r="B6" s="51" t="s">
        <v>21</v>
      </c>
      <c r="C6" s="52"/>
      <c r="D6" s="52"/>
      <c r="E6" s="60"/>
      <c r="F6" s="53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46">
      <c r="A7" s="41"/>
      <c r="B7" s="54"/>
      <c r="C7" s="56" t="s">
        <v>22</v>
      </c>
      <c r="D7" s="55"/>
      <c r="E7" s="36"/>
      <c r="F7" s="57">
        <f>F8+F9</f>
        <v>1014159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46">
      <c r="A8" s="41" t="s">
        <v>23</v>
      </c>
      <c r="B8" s="20"/>
      <c r="C8" s="67"/>
      <c r="D8" s="35" t="s">
        <v>6</v>
      </c>
      <c r="E8" s="72"/>
      <c r="F8" s="62">
        <f>SUM(H8:X8)</f>
        <v>0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46">
        <f>SUM(H8:X8)</f>
        <v>0</v>
      </c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21"/>
      <c r="AM8" s="21"/>
      <c r="AN8" s="21"/>
      <c r="AO8" s="21"/>
      <c r="AP8" s="21"/>
      <c r="AQ8" s="21"/>
      <c r="AR8" s="21"/>
      <c r="AS8" s="21"/>
      <c r="AT8" s="21"/>
    </row>
    <row r="9" spans="1:46">
      <c r="A9" s="41">
        <v>705</v>
      </c>
      <c r="B9" s="58"/>
      <c r="C9" s="79"/>
      <c r="D9" s="36" t="s">
        <v>7</v>
      </c>
      <c r="E9" s="80"/>
      <c r="F9" s="62">
        <f>SUM(H9:X9)</f>
        <v>1014159</v>
      </c>
      <c r="H9" s="7">
        <f>1014159-I9-R9</f>
        <v>1002291</v>
      </c>
      <c r="I9" s="7">
        <v>4600</v>
      </c>
      <c r="J9" s="7"/>
      <c r="K9" s="7"/>
      <c r="L9" s="7"/>
      <c r="M9" s="7"/>
      <c r="N9" s="7"/>
      <c r="O9" s="7"/>
      <c r="P9" s="7"/>
      <c r="Q9" s="7"/>
      <c r="R9" s="7">
        <v>7268</v>
      </c>
      <c r="S9" s="7"/>
      <c r="T9" s="7"/>
      <c r="U9" s="7"/>
      <c r="V9" s="7"/>
      <c r="W9" s="7"/>
      <c r="X9" s="7"/>
      <c r="Y9" s="46">
        <f>SUM(H9:X9)</f>
        <v>1014159</v>
      </c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</row>
    <row r="10" spans="1:46">
      <c r="A10" s="41" t="s">
        <v>24</v>
      </c>
      <c r="B10" s="77"/>
      <c r="C10" s="90" t="s">
        <v>115</v>
      </c>
      <c r="D10" s="91"/>
      <c r="E10" s="92"/>
      <c r="F10" s="62">
        <f>F11+F12+F13</f>
        <v>0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</row>
    <row r="11" spans="1:46" outlineLevel="1">
      <c r="A11" s="41"/>
      <c r="B11" s="58"/>
      <c r="C11" s="84"/>
      <c r="D11" s="85" t="s">
        <v>100</v>
      </c>
      <c r="E11" s="86"/>
      <c r="F11" s="62">
        <f>SUM(H11:X11)</f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46">
        <f>SUM(H11:X11)</f>
        <v>0</v>
      </c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</row>
    <row r="12" spans="1:46" outlineLevel="1">
      <c r="A12" s="41"/>
      <c r="B12" s="58"/>
      <c r="C12" s="69"/>
      <c r="D12" s="75" t="s">
        <v>110</v>
      </c>
      <c r="E12" s="74"/>
      <c r="F12" s="62">
        <f>SUM(H12:X12)</f>
        <v>0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46">
        <f>SUM(H12:X12)</f>
        <v>0</v>
      </c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</row>
    <row r="13" spans="1:46" outlineLevel="1">
      <c r="A13" s="48"/>
      <c r="B13" s="58"/>
      <c r="C13" s="81"/>
      <c r="D13" s="82" t="s">
        <v>109</v>
      </c>
      <c r="E13" s="83"/>
      <c r="F13" s="62">
        <f>SUM(H13:X13)</f>
        <v>0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46">
        <f>SUM(H13:X13)</f>
        <v>0</v>
      </c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</row>
    <row r="14" spans="1:46">
      <c r="A14" s="41">
        <v>73</v>
      </c>
      <c r="B14" s="77"/>
      <c r="C14" s="93" t="s">
        <v>25</v>
      </c>
      <c r="D14" s="94"/>
      <c r="E14" s="95"/>
      <c r="F14" s="63">
        <f>SUM(H14:X14)</f>
        <v>0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46">
        <f>SUM(H14:X14)</f>
        <v>0</v>
      </c>
    </row>
    <row r="15" spans="1:46">
      <c r="A15" s="41"/>
      <c r="B15" s="77"/>
      <c r="C15" s="93" t="s">
        <v>26</v>
      </c>
      <c r="D15" s="94"/>
      <c r="E15" s="95"/>
      <c r="F15" s="63">
        <f>F16+F17+F18+F19</f>
        <v>-435277</v>
      </c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46">
      <c r="A16" s="41" t="s">
        <v>27</v>
      </c>
      <c r="B16" s="58"/>
      <c r="C16" s="87"/>
      <c r="D16" s="88" t="s">
        <v>1</v>
      </c>
      <c r="E16" s="89"/>
      <c r="F16" s="62">
        <f>SUM(H16:X16)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46">
        <f>SUM(H16:X16)</f>
        <v>0</v>
      </c>
    </row>
    <row r="17" spans="1:25">
      <c r="A17" s="41" t="s">
        <v>28</v>
      </c>
      <c r="B17" s="58"/>
      <c r="C17" s="68"/>
      <c r="D17" s="35" t="s">
        <v>29</v>
      </c>
      <c r="E17" s="72"/>
      <c r="F17" s="62">
        <f>SUM(H17:X17)</f>
        <v>-385130</v>
      </c>
      <c r="H17" s="7">
        <v>-385130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46">
        <f>SUM(H17:X17)</f>
        <v>-385130</v>
      </c>
    </row>
    <row r="18" spans="1:25">
      <c r="A18" s="41" t="s">
        <v>30</v>
      </c>
      <c r="B18" s="58"/>
      <c r="C18" s="68"/>
      <c r="D18" s="35" t="s">
        <v>31</v>
      </c>
      <c r="E18" s="72"/>
      <c r="F18" s="62">
        <f>SUM(H18:X18)</f>
        <v>-50147</v>
      </c>
      <c r="H18" s="7">
        <v>-50147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46">
        <f>SUM(H18:X18)</f>
        <v>-50147</v>
      </c>
    </row>
    <row r="19" spans="1:25">
      <c r="A19" s="41" t="s">
        <v>32</v>
      </c>
      <c r="B19" s="58"/>
      <c r="C19" s="79"/>
      <c r="D19" s="36" t="s">
        <v>33</v>
      </c>
      <c r="E19" s="80"/>
      <c r="F19" s="62">
        <f>SUM(H19:X19)</f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46">
        <f>SUM(H19:X19)</f>
        <v>0</v>
      </c>
    </row>
    <row r="20" spans="1:25">
      <c r="A20" s="41"/>
      <c r="B20" s="77"/>
      <c r="C20" s="93" t="s">
        <v>34</v>
      </c>
      <c r="D20" s="94"/>
      <c r="E20" s="95"/>
      <c r="F20" s="63">
        <f>F21+F22</f>
        <v>2332971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>
      <c r="A21" s="41">
        <v>75</v>
      </c>
      <c r="B21" s="58"/>
      <c r="C21" s="71"/>
      <c r="D21" s="88" t="s">
        <v>35</v>
      </c>
      <c r="E21" s="89"/>
      <c r="F21" s="62">
        <f>SUM(H21:X21)</f>
        <v>104150</v>
      </c>
      <c r="H21" s="7">
        <f>104150-I21</f>
        <v>35800</v>
      </c>
      <c r="I21" s="7">
        <v>68350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46">
        <f>SUM(H21:X21)</f>
        <v>104150</v>
      </c>
    </row>
    <row r="22" spans="1:25">
      <c r="A22" s="41" t="s">
        <v>36</v>
      </c>
      <c r="B22" s="58"/>
      <c r="C22" s="70"/>
      <c r="D22" s="36" t="s">
        <v>37</v>
      </c>
      <c r="E22" s="80"/>
      <c r="F22" s="62">
        <f>SUM(H22:X22)</f>
        <v>2228821</v>
      </c>
      <c r="H22" s="7">
        <f>2228821-I22</f>
        <v>256555</v>
      </c>
      <c r="I22" s="7">
        <v>1972266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46">
        <f>SUM(H22:X22)</f>
        <v>2228821</v>
      </c>
    </row>
    <row r="23" spans="1:25">
      <c r="A23" s="41"/>
      <c r="B23" s="77"/>
      <c r="C23" s="93" t="s">
        <v>38</v>
      </c>
      <c r="D23" s="94"/>
      <c r="E23" s="95"/>
      <c r="F23" s="63">
        <f>F24+F25+F26</f>
        <v>-1638543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>
      <c r="A24" s="41" t="s">
        <v>39</v>
      </c>
      <c r="B24" s="58"/>
      <c r="C24" s="71"/>
      <c r="D24" s="88" t="s">
        <v>40</v>
      </c>
      <c r="E24" s="89"/>
      <c r="F24" s="62">
        <f>SUM(H24:X24)</f>
        <v>-1573646</v>
      </c>
      <c r="H24" s="7">
        <v>-1573646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46">
        <f>SUM(H24:X24)</f>
        <v>-1573646</v>
      </c>
    </row>
    <row r="25" spans="1:25">
      <c r="A25" s="41" t="s">
        <v>41</v>
      </c>
      <c r="B25" s="58"/>
      <c r="C25" s="61"/>
      <c r="D25" s="35" t="s">
        <v>42</v>
      </c>
      <c r="E25" s="72"/>
      <c r="F25" s="62">
        <f>SUM(H25:X25)</f>
        <v>-64897</v>
      </c>
      <c r="H25" s="7">
        <v>-64897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46">
        <f>SUM(H25:X25)</f>
        <v>-64897</v>
      </c>
    </row>
    <row r="26" spans="1:25">
      <c r="A26" s="41" t="s">
        <v>43</v>
      </c>
      <c r="B26" s="58"/>
      <c r="C26" s="70"/>
      <c r="D26" s="36" t="s">
        <v>44</v>
      </c>
      <c r="E26" s="80"/>
      <c r="F26" s="62">
        <f>(SUM(H26:X26))</f>
        <v>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46">
        <f>SUM(H26:X26)</f>
        <v>0</v>
      </c>
    </row>
    <row r="27" spans="1:25">
      <c r="A27" s="41"/>
      <c r="B27" s="77"/>
      <c r="C27" s="93" t="s">
        <v>45</v>
      </c>
      <c r="D27" s="94"/>
      <c r="E27" s="95"/>
      <c r="F27" s="63">
        <f>F28+F29+F32+F33</f>
        <v>-1182381</v>
      </c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>
      <c r="A28" s="41" t="s">
        <v>46</v>
      </c>
      <c r="B28" s="58"/>
      <c r="C28" s="71"/>
      <c r="D28" s="88" t="s">
        <v>2</v>
      </c>
      <c r="E28" s="89"/>
      <c r="F28" s="62">
        <f>SUM(H28:X28)</f>
        <v>-1159736</v>
      </c>
      <c r="H28" s="7">
        <f>-1159736-X28</f>
        <v>-1138171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>
        <f>-19166-2399</f>
        <v>-21565</v>
      </c>
      <c r="Y28" s="46">
        <f>SUM(H28:X28)</f>
        <v>-1159736</v>
      </c>
    </row>
    <row r="29" spans="1:25">
      <c r="A29" s="41" t="s">
        <v>47</v>
      </c>
      <c r="B29" s="58"/>
      <c r="C29" s="61"/>
      <c r="D29" s="35" t="s">
        <v>3</v>
      </c>
      <c r="E29" s="72"/>
      <c r="F29" s="63">
        <f>F30+F31</f>
        <v>-22645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>
        <f>SUM(H29:X29)</f>
        <v>0</v>
      </c>
    </row>
    <row r="30" spans="1:25">
      <c r="A30" s="41"/>
      <c r="B30" s="58"/>
      <c r="C30" s="59"/>
      <c r="D30" s="71"/>
      <c r="E30" s="76" t="s">
        <v>4</v>
      </c>
      <c r="F30" s="62">
        <f t="shared" ref="F30:F36" si="0">SUM(H30:X30)</f>
        <v>-1200</v>
      </c>
      <c r="H30" s="122"/>
      <c r="I30" s="7">
        <v>-1200</v>
      </c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46">
        <f t="shared" ref="Y30:Y36" si="1">SUM(H30:X30)</f>
        <v>-1200</v>
      </c>
    </row>
    <row r="31" spans="1:25">
      <c r="A31" s="41"/>
      <c r="B31" s="58"/>
      <c r="C31" s="59"/>
      <c r="D31" s="70"/>
      <c r="E31" s="76" t="s">
        <v>5</v>
      </c>
      <c r="F31" s="62">
        <f t="shared" si="0"/>
        <v>-21445</v>
      </c>
      <c r="H31" s="7">
        <f>-22645+1200</f>
        <v>-21445</v>
      </c>
      <c r="I31" s="122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46">
        <f t="shared" si="1"/>
        <v>-21445</v>
      </c>
    </row>
    <row r="32" spans="1:25">
      <c r="A32" s="41" t="s">
        <v>48</v>
      </c>
      <c r="B32" s="58"/>
      <c r="C32" s="61"/>
      <c r="D32" s="35" t="s">
        <v>49</v>
      </c>
      <c r="E32" s="72"/>
      <c r="F32" s="62">
        <f t="shared" si="0"/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46">
        <f t="shared" si="1"/>
        <v>0</v>
      </c>
    </row>
    <row r="33" spans="1:25">
      <c r="A33" s="41" t="s">
        <v>50</v>
      </c>
      <c r="B33" s="58"/>
      <c r="C33" s="70"/>
      <c r="D33" s="36" t="s">
        <v>51</v>
      </c>
      <c r="E33" s="80"/>
      <c r="F33" s="62">
        <f t="shared" si="0"/>
        <v>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46">
        <f t="shared" si="1"/>
        <v>0</v>
      </c>
    </row>
    <row r="34" spans="1:25">
      <c r="A34" s="41" t="s">
        <v>52</v>
      </c>
      <c r="B34" s="77"/>
      <c r="C34" s="93" t="s">
        <v>53</v>
      </c>
      <c r="D34" s="94"/>
      <c r="E34" s="95"/>
      <c r="F34" s="63">
        <f t="shared" si="0"/>
        <v>-133925</v>
      </c>
      <c r="H34" s="7">
        <v>-133925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46">
        <f t="shared" si="1"/>
        <v>-133925</v>
      </c>
    </row>
    <row r="35" spans="1:25">
      <c r="A35" s="41">
        <v>746</v>
      </c>
      <c r="B35" s="77"/>
      <c r="C35" s="93" t="s">
        <v>54</v>
      </c>
      <c r="D35" s="94"/>
      <c r="E35" s="95"/>
      <c r="F35" s="63">
        <f t="shared" si="0"/>
        <v>41072</v>
      </c>
      <c r="H35" s="7">
        <v>41072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46">
        <f t="shared" si="1"/>
        <v>41072</v>
      </c>
    </row>
    <row r="36" spans="1:25">
      <c r="A36" s="41" t="s">
        <v>55</v>
      </c>
      <c r="B36" s="77"/>
      <c r="C36" s="93" t="s">
        <v>56</v>
      </c>
      <c r="D36" s="94"/>
      <c r="E36" s="95"/>
      <c r="F36" s="63">
        <f t="shared" si="0"/>
        <v>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46">
        <f t="shared" si="1"/>
        <v>0</v>
      </c>
    </row>
    <row r="37" spans="1:25">
      <c r="A37" s="41"/>
      <c r="B37" s="78"/>
      <c r="C37" s="90" t="s">
        <v>57</v>
      </c>
      <c r="D37" s="91"/>
      <c r="E37" s="92"/>
      <c r="F37" s="63">
        <f>F38+F39</f>
        <v>0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>
      <c r="A38" s="41" t="s">
        <v>58</v>
      </c>
      <c r="B38" s="58"/>
      <c r="C38" s="71"/>
      <c r="D38" s="88" t="s">
        <v>59</v>
      </c>
      <c r="E38" s="89"/>
      <c r="F38" s="62">
        <f>SUM(H38:X38)</f>
        <v>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46">
        <f>SUM(H38:X38)</f>
        <v>0</v>
      </c>
    </row>
    <row r="39" spans="1:25">
      <c r="A39" s="41" t="s">
        <v>60</v>
      </c>
      <c r="B39" s="58"/>
      <c r="C39" s="61"/>
      <c r="D39" s="37" t="s">
        <v>61</v>
      </c>
      <c r="E39" s="74"/>
      <c r="F39" s="62">
        <f>SUM(F40:F41)</f>
        <v>0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outlineLevel="1">
      <c r="A40" s="41"/>
      <c r="B40" s="58"/>
      <c r="C40" s="61"/>
      <c r="D40" s="73" t="s">
        <v>101</v>
      </c>
      <c r="E40" s="74"/>
      <c r="F40" s="62">
        <f>SUM(H40:X40)</f>
        <v>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46">
        <f>SUM(H40:X40)</f>
        <v>0</v>
      </c>
    </row>
    <row r="41" spans="1:25" outlineLevel="1">
      <c r="A41" s="41"/>
      <c r="B41" s="58"/>
      <c r="C41" s="70"/>
      <c r="D41" s="73" t="s">
        <v>102</v>
      </c>
      <c r="E41" s="74"/>
      <c r="F41" s="62">
        <f>SUM(H41:X41)</f>
        <v>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46">
        <f>SUM(H41:X41)</f>
        <v>0</v>
      </c>
    </row>
    <row r="42" spans="1:25">
      <c r="A42" s="41"/>
      <c r="B42" s="78"/>
      <c r="C42" s="90" t="s">
        <v>126</v>
      </c>
      <c r="D42" s="91"/>
      <c r="E42" s="92"/>
      <c r="F42" s="62">
        <f>SUM(H42:X42)</f>
        <v>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46">
        <f>SUM(H42:X42)</f>
        <v>0</v>
      </c>
    </row>
    <row r="43" spans="1:25">
      <c r="A43" s="41"/>
      <c r="B43" s="20"/>
      <c r="C43" s="21"/>
      <c r="D43" s="96"/>
      <c r="E43" s="97"/>
      <c r="F43" s="98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</row>
    <row r="44" spans="1:25">
      <c r="A44" s="41"/>
      <c r="B44" s="102" t="s">
        <v>62</v>
      </c>
      <c r="C44" s="103"/>
      <c r="D44" s="103"/>
      <c r="E44" s="103"/>
      <c r="F44" s="104">
        <f>F7+F10+F14+F15+F20+F23+F27+F34+F35+F36+F37+F42</f>
        <v>-1924</v>
      </c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s="21" customFormat="1" ht="6" customHeight="1">
      <c r="A45" s="41"/>
      <c r="B45" s="20"/>
      <c r="F45" s="99"/>
      <c r="G45" s="24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>
      <c r="A46" s="41"/>
      <c r="B46" s="20"/>
      <c r="C46" s="105" t="s">
        <v>63</v>
      </c>
      <c r="D46" s="22"/>
      <c r="E46" s="22"/>
      <c r="F46" s="63">
        <f>F47+F50</f>
        <v>1924</v>
      </c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" customHeight="1">
      <c r="A47" s="41"/>
      <c r="B47" s="20"/>
      <c r="C47" s="21"/>
      <c r="D47" s="35" t="s">
        <v>64</v>
      </c>
      <c r="E47" s="22"/>
      <c r="F47" s="62">
        <f>F48+F49</f>
        <v>0</v>
      </c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>
      <c r="A48" s="41">
        <v>7600.7601000000004</v>
      </c>
      <c r="B48" s="20"/>
      <c r="C48" s="21"/>
      <c r="D48" s="21"/>
      <c r="E48" s="35" t="s">
        <v>65</v>
      </c>
      <c r="F48" s="62">
        <f>SUM(H48:X48)</f>
        <v>0</v>
      </c>
      <c r="H48" s="122"/>
      <c r="I48" s="122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46">
        <f>SUM(J48:X48)</f>
        <v>0</v>
      </c>
    </row>
    <row r="49" spans="1:25">
      <c r="A49" s="41">
        <v>7602.7602999999999</v>
      </c>
      <c r="B49" s="20"/>
      <c r="C49" s="21"/>
      <c r="D49" s="21"/>
      <c r="E49" s="35" t="s">
        <v>66</v>
      </c>
      <c r="F49" s="62">
        <f>SUM(H49:X49)</f>
        <v>0</v>
      </c>
      <c r="H49" s="7"/>
      <c r="I49" s="7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>
        <f>SUM(H49:X49)</f>
        <v>0</v>
      </c>
    </row>
    <row r="50" spans="1:25">
      <c r="A50" s="41"/>
      <c r="B50" s="20"/>
      <c r="C50" s="21"/>
      <c r="D50" s="35" t="s">
        <v>67</v>
      </c>
      <c r="E50" s="22"/>
      <c r="F50" s="62">
        <f>+F51+F52</f>
        <v>1924</v>
      </c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>
      <c r="A51" s="41" t="s">
        <v>68</v>
      </c>
      <c r="B51" s="20"/>
      <c r="C51" s="21"/>
      <c r="D51" s="21"/>
      <c r="E51" s="35" t="s">
        <v>69</v>
      </c>
      <c r="F51" s="62">
        <f>SUM(H51:X51)</f>
        <v>0</v>
      </c>
      <c r="H51" s="122"/>
      <c r="I51" s="122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46">
        <f>SUM(H51:X51)</f>
        <v>0</v>
      </c>
    </row>
    <row r="52" spans="1:25">
      <c r="A52" s="41" t="s">
        <v>70</v>
      </c>
      <c r="B52" s="20"/>
      <c r="C52" s="21"/>
      <c r="D52" s="21"/>
      <c r="E52" s="35" t="s">
        <v>71</v>
      </c>
      <c r="F52" s="62">
        <f>SUM(H52:X52)</f>
        <v>1924</v>
      </c>
      <c r="H52" s="7">
        <v>0</v>
      </c>
      <c r="I52" s="7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>
        <v>1924</v>
      </c>
      <c r="Y52" s="46">
        <f>SUM(H52:X52)</f>
        <v>1924</v>
      </c>
    </row>
    <row r="53" spans="1:25">
      <c r="A53" s="41"/>
      <c r="B53" s="20"/>
      <c r="C53" s="105" t="s">
        <v>72</v>
      </c>
      <c r="D53" s="22"/>
      <c r="E53" s="22"/>
      <c r="F53" s="57">
        <f>F54+F55+F56</f>
        <v>0</v>
      </c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>
      <c r="A54" s="41" t="s">
        <v>73</v>
      </c>
      <c r="B54" s="20"/>
      <c r="C54" s="21"/>
      <c r="D54" s="35" t="s">
        <v>74</v>
      </c>
      <c r="E54" s="22"/>
      <c r="F54" s="62">
        <f>SUM(H54:X54)</f>
        <v>0</v>
      </c>
      <c r="H54" s="122"/>
      <c r="I54" s="122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46">
        <f>SUM(H54:X54)</f>
        <v>0</v>
      </c>
    </row>
    <row r="55" spans="1:25">
      <c r="A55" s="41" t="s">
        <v>75</v>
      </c>
      <c r="B55" s="20"/>
      <c r="C55" s="21"/>
      <c r="D55" s="35" t="s">
        <v>76</v>
      </c>
      <c r="E55" s="22"/>
      <c r="F55" s="62">
        <f>SUM(H55:X55)</f>
        <v>0</v>
      </c>
      <c r="H55" s="7"/>
      <c r="I55" s="7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>
        <f>SUM(H55:X55)</f>
        <v>0</v>
      </c>
    </row>
    <row r="56" spans="1:25" ht="14.25" customHeight="1">
      <c r="A56" s="41" t="s">
        <v>77</v>
      </c>
      <c r="B56" s="20"/>
      <c r="C56" s="21"/>
      <c r="D56" s="35" t="s">
        <v>78</v>
      </c>
      <c r="E56" s="22"/>
      <c r="F56" s="62">
        <f>SUM(H56:X56)</f>
        <v>0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46">
        <f>SUM(H56:X56)</f>
        <v>0</v>
      </c>
    </row>
    <row r="57" spans="1:25">
      <c r="A57" s="41"/>
      <c r="B57" s="20"/>
      <c r="C57" s="106" t="s">
        <v>79</v>
      </c>
      <c r="D57" s="23"/>
      <c r="E57" s="23"/>
      <c r="F57" s="57">
        <f>F58+F61</f>
        <v>0</v>
      </c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>
      <c r="A58" s="41" t="s">
        <v>80</v>
      </c>
      <c r="B58" s="20"/>
      <c r="C58" s="26"/>
      <c r="D58" s="37" t="s">
        <v>81</v>
      </c>
      <c r="E58" s="23"/>
      <c r="F58" s="62">
        <f>F59+F60</f>
        <v>0</v>
      </c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outlineLevel="1">
      <c r="A59" s="41"/>
      <c r="B59" s="20"/>
      <c r="C59" s="26"/>
      <c r="D59" s="73" t="s">
        <v>105</v>
      </c>
      <c r="E59" s="23"/>
      <c r="F59" s="62">
        <f>SUM(H59:X59)</f>
        <v>0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46">
        <f>SUM(H59:X59)</f>
        <v>0</v>
      </c>
    </row>
    <row r="60" spans="1:25" outlineLevel="1">
      <c r="A60" s="41"/>
      <c r="B60" s="20"/>
      <c r="C60" s="26"/>
      <c r="D60" s="73" t="s">
        <v>103</v>
      </c>
      <c r="E60" s="23"/>
      <c r="F60" s="62">
        <f>SUM(H60:X60)</f>
        <v>0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46">
        <f>SUM(H60:X60)</f>
        <v>0</v>
      </c>
    </row>
    <row r="61" spans="1:25">
      <c r="A61" s="41" t="s">
        <v>82</v>
      </c>
      <c r="B61" s="20"/>
      <c r="C61" s="26"/>
      <c r="D61" s="37" t="s">
        <v>83</v>
      </c>
      <c r="E61" s="23"/>
      <c r="F61" s="62">
        <f>F62+F63</f>
        <v>0</v>
      </c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outlineLevel="1">
      <c r="A62" s="41"/>
      <c r="B62" s="20"/>
      <c r="C62" s="26"/>
      <c r="D62" s="73" t="s">
        <v>104</v>
      </c>
      <c r="E62" s="23"/>
      <c r="F62" s="62">
        <f>SUM(H62:X62)</f>
        <v>0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46">
        <f>SUM(H62:X62)</f>
        <v>0</v>
      </c>
    </row>
    <row r="63" spans="1:25" outlineLevel="1">
      <c r="A63" s="41"/>
      <c r="B63" s="20"/>
      <c r="C63" s="26"/>
      <c r="D63" s="75" t="s">
        <v>111</v>
      </c>
      <c r="E63" s="23"/>
      <c r="F63" s="62">
        <f>SUM(H63:X63)</f>
        <v>0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46">
        <f>SUM(H63:X63)</f>
        <v>0</v>
      </c>
    </row>
    <row r="64" spans="1:25">
      <c r="A64" s="41" t="s">
        <v>84</v>
      </c>
      <c r="B64" s="20"/>
      <c r="C64" s="106" t="s">
        <v>85</v>
      </c>
      <c r="D64" s="23"/>
      <c r="E64" s="23"/>
      <c r="F64" s="57">
        <f>F65+F66</f>
        <v>0</v>
      </c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outlineLevel="1">
      <c r="A65" s="41"/>
      <c r="B65" s="20"/>
      <c r="C65" s="101"/>
      <c r="D65" s="75" t="s">
        <v>112</v>
      </c>
      <c r="E65" s="23"/>
      <c r="F65" s="57">
        <f>SUM(H65:X65)</f>
        <v>0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46">
        <f>SUM(H65:X65)</f>
        <v>0</v>
      </c>
    </row>
    <row r="66" spans="1:25" outlineLevel="1">
      <c r="A66" s="41"/>
      <c r="B66" s="20"/>
      <c r="C66" s="106"/>
      <c r="D66" s="49" t="s">
        <v>113</v>
      </c>
      <c r="E66" s="23"/>
      <c r="F66" s="57">
        <f>SUM(H66:X66)</f>
        <v>0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46">
        <f>SUM(H66:X66)</f>
        <v>0</v>
      </c>
    </row>
    <row r="67" spans="1:25">
      <c r="A67" s="41"/>
      <c r="B67" s="20"/>
      <c r="C67" s="106" t="s">
        <v>86</v>
      </c>
      <c r="D67" s="23"/>
      <c r="E67" s="23"/>
      <c r="F67" s="57">
        <f>F68+F69</f>
        <v>0</v>
      </c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>
      <c r="A68" s="41" t="s">
        <v>87</v>
      </c>
      <c r="B68" s="20"/>
      <c r="C68" s="21"/>
      <c r="D68" s="35" t="s">
        <v>59</v>
      </c>
      <c r="E68" s="22"/>
      <c r="F68" s="62">
        <f>SUM(H68:X68)</f>
        <v>0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46">
        <f>SUM(H68:X68)</f>
        <v>0</v>
      </c>
    </row>
    <row r="69" spans="1:25">
      <c r="A69" s="41" t="s">
        <v>88</v>
      </c>
      <c r="B69" s="20"/>
      <c r="C69" s="21"/>
      <c r="D69" s="35" t="s">
        <v>61</v>
      </c>
      <c r="E69" s="22"/>
      <c r="F69" s="62">
        <f>F70+F71</f>
        <v>0</v>
      </c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outlineLevel="1">
      <c r="A70" s="41"/>
      <c r="B70" s="20"/>
      <c r="C70" s="21"/>
      <c r="D70" s="50" t="s">
        <v>106</v>
      </c>
      <c r="E70" s="22"/>
      <c r="F70" s="62">
        <f>SUM(H70:X70)</f>
        <v>0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46">
        <f>SUM(H70:X70)</f>
        <v>0</v>
      </c>
    </row>
    <row r="71" spans="1:25" outlineLevel="1">
      <c r="A71" s="41"/>
      <c r="B71" s="20"/>
      <c r="C71" s="21"/>
      <c r="D71" s="50" t="s">
        <v>107</v>
      </c>
      <c r="E71" s="22"/>
      <c r="F71" s="62">
        <f>SUM(H71:X71)</f>
        <v>0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46">
        <f>SUM(H71:X71)</f>
        <v>0</v>
      </c>
    </row>
    <row r="72" spans="1:25">
      <c r="A72" s="41"/>
      <c r="B72" s="20"/>
      <c r="C72" s="97"/>
      <c r="D72" s="97"/>
      <c r="E72" s="107"/>
      <c r="F72" s="99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</row>
    <row r="73" spans="1:25">
      <c r="A73" s="41"/>
      <c r="B73" s="102" t="s">
        <v>89</v>
      </c>
      <c r="C73" s="103"/>
      <c r="D73" s="103"/>
      <c r="E73" s="103"/>
      <c r="F73" s="113">
        <f>F46+F53+F57+F64+F67</f>
        <v>1924</v>
      </c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</row>
    <row r="74" spans="1:25">
      <c r="A74" s="41"/>
      <c r="B74" s="20"/>
      <c r="C74" s="21"/>
      <c r="D74" s="21"/>
      <c r="E74" s="21"/>
      <c r="F74" s="99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</row>
    <row r="75" spans="1:25">
      <c r="A75" s="41"/>
      <c r="B75" s="20"/>
      <c r="C75" s="21"/>
      <c r="D75" s="21"/>
      <c r="E75" s="21"/>
      <c r="F75" s="99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</row>
    <row r="76" spans="1:25">
      <c r="A76" s="41"/>
      <c r="B76" s="102" t="s">
        <v>90</v>
      </c>
      <c r="C76" s="109"/>
      <c r="D76" s="109"/>
      <c r="E76" s="109"/>
      <c r="F76" s="113">
        <f>F44+F73</f>
        <v>0</v>
      </c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</row>
    <row r="77" spans="1:25">
      <c r="A77" s="41"/>
      <c r="B77" s="20"/>
      <c r="C77" s="21"/>
      <c r="D77" s="21"/>
      <c r="E77" s="21"/>
      <c r="F77" s="99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</row>
    <row r="78" spans="1:25">
      <c r="A78" s="41"/>
      <c r="B78" s="20"/>
      <c r="C78" s="105" t="s">
        <v>91</v>
      </c>
      <c r="D78" s="22"/>
      <c r="E78" s="22"/>
      <c r="F78" s="57">
        <f>SUM(H78:X78)</f>
        <v>0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46">
        <f>SUM(H78:X78)</f>
        <v>0</v>
      </c>
    </row>
    <row r="79" spans="1:25">
      <c r="A79" s="41"/>
      <c r="B79" s="20"/>
      <c r="C79" s="100"/>
      <c r="D79" s="21"/>
      <c r="E79" s="21"/>
      <c r="F79" s="119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</row>
    <row r="80" spans="1:25">
      <c r="A80" s="41"/>
      <c r="B80" s="102" t="s">
        <v>92</v>
      </c>
      <c r="C80" s="109"/>
      <c r="D80" s="109"/>
      <c r="E80" s="109"/>
      <c r="F80" s="113">
        <f>F76+F78</f>
        <v>0</v>
      </c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</row>
    <row r="81" spans="1:25">
      <c r="A81" s="41"/>
      <c r="B81" s="42"/>
      <c r="C81" s="42"/>
      <c r="D81" s="42"/>
      <c r="E81" s="42"/>
      <c r="F81" s="120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</row>
    <row r="82" spans="1:25">
      <c r="A82" s="41"/>
      <c r="B82" s="110" t="s">
        <v>93</v>
      </c>
      <c r="C82" s="111"/>
      <c r="D82" s="112"/>
      <c r="E82" s="112"/>
      <c r="F82" s="114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</row>
    <row r="83" spans="1:25" ht="15" customHeight="1">
      <c r="A83" s="41"/>
      <c r="B83" s="43"/>
      <c r="C83" s="106" t="s">
        <v>94</v>
      </c>
      <c r="D83" s="112"/>
      <c r="E83" s="112"/>
      <c r="F83" s="57">
        <f>F84+F85</f>
        <v>0</v>
      </c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</row>
    <row r="84" spans="1:25" ht="15" customHeight="1">
      <c r="A84" s="41"/>
      <c r="B84" s="43"/>
      <c r="C84" s="101"/>
      <c r="D84" s="42"/>
      <c r="E84" s="37" t="s">
        <v>108</v>
      </c>
      <c r="F84" s="57">
        <f>SUM(H84:X84)</f>
        <v>0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46">
        <f>SUM(H84:X84)</f>
        <v>0</v>
      </c>
    </row>
    <row r="85" spans="1:25" ht="15" customHeight="1">
      <c r="A85" s="41"/>
      <c r="B85" s="43"/>
      <c r="C85" s="101"/>
      <c r="D85" s="42"/>
      <c r="E85" s="37" t="s">
        <v>116</v>
      </c>
      <c r="F85" s="57">
        <f>SUM(H85:X85)</f>
        <v>0</v>
      </c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46">
        <f>SUM(H85:X85)</f>
        <v>0</v>
      </c>
    </row>
    <row r="86" spans="1:25">
      <c r="A86" s="41"/>
      <c r="B86" s="20"/>
      <c r="C86" s="21"/>
      <c r="D86" s="21"/>
      <c r="E86" s="21"/>
      <c r="F86" s="99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</row>
    <row r="87" spans="1:25">
      <c r="A87" s="41"/>
      <c r="B87" s="102" t="s">
        <v>95</v>
      </c>
      <c r="C87" s="109"/>
      <c r="D87" s="109"/>
      <c r="E87" s="109"/>
      <c r="F87" s="115">
        <f>F80+F83</f>
        <v>0</v>
      </c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</row>
    <row r="88" spans="1:25">
      <c r="A88" s="41"/>
      <c r="B88" s="20"/>
      <c r="C88" s="21"/>
      <c r="D88" s="21"/>
      <c r="E88" s="21"/>
      <c r="F88" s="99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</row>
    <row r="89" spans="1:25">
      <c r="A89" s="45"/>
      <c r="B89" s="37" t="s">
        <v>8</v>
      </c>
      <c r="C89" s="23"/>
      <c r="D89" s="23"/>
      <c r="E89" s="23"/>
      <c r="F89" s="62">
        <f>-(F11+F13+F15+F23+F27+F34+F38+F40+F53+F59+F62+F65+F68+F70+F78+F85)</f>
        <v>3390126</v>
      </c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</row>
    <row r="90" spans="1:25">
      <c r="A90" s="44"/>
      <c r="B90" s="26"/>
      <c r="C90" s="26"/>
      <c r="D90" s="26"/>
      <c r="E90" s="26"/>
      <c r="F90" s="99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</row>
    <row r="91" spans="1:25">
      <c r="A91" s="45"/>
      <c r="B91" s="37" t="s">
        <v>9</v>
      </c>
      <c r="C91" s="23"/>
      <c r="D91" s="23"/>
      <c r="E91" s="23"/>
      <c r="F91" s="62">
        <f>+F7+F12+F14+F20+F35+F36+F41+F46+F60+F63+F66+F71+F84+F42</f>
        <v>3390126</v>
      </c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</row>
    <row r="92" spans="1:25" ht="6" customHeight="1">
      <c r="B92" s="108"/>
      <c r="C92" s="38"/>
      <c r="D92" s="38"/>
      <c r="E92" s="38"/>
      <c r="F92" s="39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>
      <c r="F93" s="28"/>
      <c r="H93" s="9">
        <f t="shared" ref="H93:Y93" si="2">SUM(H6:H92)</f>
        <v>-2031643</v>
      </c>
      <c r="I93" s="9">
        <f t="shared" si="2"/>
        <v>2044016</v>
      </c>
      <c r="J93" s="9">
        <f t="shared" si="2"/>
        <v>0</v>
      </c>
      <c r="K93" s="9">
        <f t="shared" si="2"/>
        <v>0</v>
      </c>
      <c r="L93" s="9">
        <f t="shared" si="2"/>
        <v>0</v>
      </c>
      <c r="M93" s="9">
        <f t="shared" si="2"/>
        <v>0</v>
      </c>
      <c r="N93" s="9">
        <f t="shared" si="2"/>
        <v>0</v>
      </c>
      <c r="O93" s="9">
        <f t="shared" si="2"/>
        <v>0</v>
      </c>
      <c r="P93" s="9">
        <f t="shared" si="2"/>
        <v>0</v>
      </c>
      <c r="Q93" s="9">
        <f t="shared" si="2"/>
        <v>0</v>
      </c>
      <c r="R93" s="9"/>
      <c r="S93" s="9"/>
      <c r="T93" s="9">
        <f t="shared" si="2"/>
        <v>0</v>
      </c>
      <c r="U93" s="9">
        <f t="shared" si="2"/>
        <v>0</v>
      </c>
      <c r="V93" s="9">
        <f t="shared" si="2"/>
        <v>0</v>
      </c>
      <c r="W93" s="9">
        <f t="shared" si="2"/>
        <v>0</v>
      </c>
      <c r="X93" s="9">
        <f t="shared" si="2"/>
        <v>-19641</v>
      </c>
      <c r="Y93" s="9">
        <f t="shared" si="2"/>
        <v>0</v>
      </c>
    </row>
    <row r="94" spans="1:25">
      <c r="E94" s="29"/>
      <c r="F94" s="27"/>
    </row>
    <row r="95" spans="1:25">
      <c r="E95" s="29"/>
      <c r="F95" s="27"/>
    </row>
    <row r="96" spans="1:25">
      <c r="E96" s="29"/>
      <c r="F96" s="27"/>
      <c r="H96" s="47" t="s">
        <v>96</v>
      </c>
    </row>
    <row r="97" spans="5:8">
      <c r="E97" s="29"/>
      <c r="F97" s="27"/>
      <c r="H97" s="47" t="s">
        <v>114</v>
      </c>
    </row>
    <row r="98" spans="5:8">
      <c r="E98" s="29"/>
      <c r="F98" s="27"/>
    </row>
    <row r="99" spans="5:8">
      <c r="E99" s="29" t="s">
        <v>97</v>
      </c>
      <c r="F99" s="27">
        <f>F91-F89-F87</f>
        <v>0</v>
      </c>
    </row>
    <row r="100" spans="5:8">
      <c r="E100" s="29" t="s">
        <v>98</v>
      </c>
      <c r="F100" s="27">
        <f>+F11+F13+F15+F23+F27+F34+F38+F40+F53+F59+F62+F65+F68+F70+F78+F85+F89</f>
        <v>0</v>
      </c>
    </row>
    <row r="101" spans="5:8">
      <c r="E101" s="29" t="s">
        <v>99</v>
      </c>
      <c r="F101" s="27">
        <f>+F7+F12+F14+F20+F35+F36+F41+F46+F60+F63+F66+F71+F84-F91</f>
        <v>0</v>
      </c>
    </row>
    <row r="102" spans="5:8">
      <c r="E102" s="29"/>
      <c r="F102" s="27"/>
    </row>
    <row r="103" spans="5:8">
      <c r="E103" s="29"/>
      <c r="F103" s="27"/>
    </row>
    <row r="104" spans="5:8">
      <c r="F104" s="27"/>
    </row>
    <row r="105" spans="5:8">
      <c r="F105" s="27"/>
    </row>
    <row r="106" spans="5:8">
      <c r="F106" s="27"/>
    </row>
    <row r="107" spans="5:8">
      <c r="F107" s="27"/>
    </row>
    <row r="108" spans="5:8">
      <c r="F108" s="27"/>
    </row>
    <row r="109" spans="5:8">
      <c r="F109" s="27"/>
    </row>
    <row r="110" spans="5:8">
      <c r="F110" s="27"/>
    </row>
    <row r="111" spans="5:8">
      <c r="F111" s="27"/>
    </row>
    <row r="112" spans="5:8">
      <c r="F112" s="27"/>
    </row>
    <row r="113" spans="6:6">
      <c r="F113" s="27"/>
    </row>
    <row r="114" spans="6:6">
      <c r="F114" s="27"/>
    </row>
    <row r="115" spans="6:6">
      <c r="F115" s="27"/>
    </row>
    <row r="116" spans="6:6">
      <c r="F116" s="27"/>
    </row>
    <row r="117" spans="6:6">
      <c r="F117" s="27"/>
    </row>
    <row r="118" spans="6:6">
      <c r="F118" s="27"/>
    </row>
    <row r="119" spans="6:6">
      <c r="F119" s="27"/>
    </row>
    <row r="120" spans="6:6">
      <c r="F120" s="27"/>
    </row>
    <row r="121" spans="6:6">
      <c r="F121" s="27"/>
    </row>
    <row r="122" spans="6:6">
      <c r="F122" s="27"/>
    </row>
    <row r="123" spans="6:6">
      <c r="F123" s="27"/>
    </row>
    <row r="124" spans="6:6">
      <c r="F124" s="27"/>
    </row>
    <row r="125" spans="6:6">
      <c r="F125" s="27"/>
    </row>
    <row r="126" spans="6:6">
      <c r="F126" s="27"/>
    </row>
    <row r="127" spans="6:6">
      <c r="F127" s="27"/>
    </row>
    <row r="128" spans="6:6">
      <c r="F128" s="27"/>
    </row>
    <row r="129" spans="6:6">
      <c r="F129" s="27"/>
    </row>
    <row r="130" spans="6:6">
      <c r="F130" s="27"/>
    </row>
    <row r="131" spans="6:6">
      <c r="F131" s="27"/>
    </row>
    <row r="132" spans="6:6">
      <c r="F132" s="27"/>
    </row>
    <row r="133" spans="6:6">
      <c r="F133" s="27"/>
    </row>
    <row r="134" spans="6:6">
      <c r="F134" s="27"/>
    </row>
    <row r="135" spans="6:6">
      <c r="F135" s="27"/>
    </row>
    <row r="136" spans="6:6">
      <c r="F136" s="27"/>
    </row>
    <row r="137" spans="6:6">
      <c r="F137" s="27"/>
    </row>
    <row r="138" spans="6:6">
      <c r="F138" s="27"/>
    </row>
    <row r="139" spans="6:6">
      <c r="F139" s="27"/>
    </row>
    <row r="140" spans="6:6">
      <c r="F140" s="27"/>
    </row>
    <row r="141" spans="6:6">
      <c r="F141" s="27"/>
    </row>
    <row r="142" spans="6:6">
      <c r="F142" s="27"/>
    </row>
    <row r="143" spans="6:6">
      <c r="F143" s="27"/>
    </row>
    <row r="144" spans="6:6">
      <c r="F144" s="27"/>
    </row>
    <row r="145" spans="6:6">
      <c r="F145" s="27"/>
    </row>
    <row r="146" spans="6:6">
      <c r="F146" s="27"/>
    </row>
    <row r="147" spans="6:6">
      <c r="F147" s="27"/>
    </row>
    <row r="148" spans="6:6">
      <c r="F148" s="27"/>
    </row>
    <row r="149" spans="6:6">
      <c r="F149" s="27"/>
    </row>
    <row r="150" spans="6:6">
      <c r="F150" s="27"/>
    </row>
    <row r="151" spans="6:6">
      <c r="F151" s="27"/>
    </row>
    <row r="152" spans="6:6">
      <c r="F152" s="27"/>
    </row>
    <row r="153" spans="6:6">
      <c r="F153" s="27"/>
    </row>
    <row r="154" spans="6:6">
      <c r="F154" s="27"/>
    </row>
    <row r="155" spans="6:6">
      <c r="F155" s="27"/>
    </row>
    <row r="156" spans="6:6">
      <c r="F156" s="27"/>
    </row>
    <row r="157" spans="6:6">
      <c r="F157" s="27"/>
    </row>
    <row r="158" spans="6:6">
      <c r="F158" s="27"/>
    </row>
    <row r="159" spans="6:6">
      <c r="F159" s="27"/>
    </row>
    <row r="160" spans="6:6">
      <c r="F160" s="27"/>
    </row>
    <row r="161" spans="6:6">
      <c r="F161" s="27"/>
    </row>
    <row r="162" spans="6:6">
      <c r="F162" s="27"/>
    </row>
    <row r="163" spans="6:6">
      <c r="F163" s="27"/>
    </row>
    <row r="164" spans="6:6">
      <c r="F164" s="27"/>
    </row>
    <row r="165" spans="6:6">
      <c r="F165" s="27"/>
    </row>
    <row r="166" spans="6:6">
      <c r="F166" s="27"/>
    </row>
    <row r="167" spans="6:6">
      <c r="F167" s="27"/>
    </row>
    <row r="168" spans="6:6">
      <c r="F168" s="27"/>
    </row>
    <row r="169" spans="6:6">
      <c r="F169" s="27"/>
    </row>
    <row r="170" spans="6:6">
      <c r="F170" s="27"/>
    </row>
    <row r="171" spans="6:6">
      <c r="F171" s="27"/>
    </row>
    <row r="172" spans="6:6">
      <c r="F172" s="27"/>
    </row>
    <row r="173" spans="6:6">
      <c r="F173" s="27"/>
    </row>
    <row r="174" spans="6:6">
      <c r="F174" s="27"/>
    </row>
    <row r="175" spans="6:6">
      <c r="F175" s="27"/>
    </row>
    <row r="176" spans="6:6">
      <c r="F176" s="27"/>
    </row>
    <row r="177" spans="6:6">
      <c r="F177" s="27"/>
    </row>
    <row r="178" spans="6:6">
      <c r="F178" s="27"/>
    </row>
    <row r="179" spans="6:6">
      <c r="F179" s="27"/>
    </row>
    <row r="180" spans="6:6">
      <c r="F180" s="27"/>
    </row>
    <row r="181" spans="6:6">
      <c r="F181" s="27"/>
    </row>
    <row r="182" spans="6:6">
      <c r="F182" s="27"/>
    </row>
    <row r="183" spans="6:6">
      <c r="F183" s="27"/>
    </row>
    <row r="184" spans="6:6">
      <c r="F184" s="27"/>
    </row>
    <row r="185" spans="6:6">
      <c r="F185" s="27"/>
    </row>
    <row r="186" spans="6:6">
      <c r="F186" s="27"/>
    </row>
    <row r="187" spans="6:6">
      <c r="F187" s="27"/>
    </row>
    <row r="188" spans="6:6">
      <c r="F188" s="27"/>
    </row>
    <row r="189" spans="6:6">
      <c r="F189" s="27"/>
    </row>
    <row r="190" spans="6:6">
      <c r="F190" s="27"/>
    </row>
    <row r="191" spans="6:6">
      <c r="F191" s="27"/>
    </row>
    <row r="192" spans="6:6">
      <c r="F192" s="27"/>
    </row>
    <row r="193" spans="6:6">
      <c r="F193" s="27"/>
    </row>
    <row r="194" spans="6:6">
      <c r="F194" s="27"/>
    </row>
    <row r="195" spans="6:6">
      <c r="F195" s="27"/>
    </row>
    <row r="196" spans="6:6">
      <c r="F196" s="27"/>
    </row>
    <row r="197" spans="6:6">
      <c r="F197" s="27"/>
    </row>
    <row r="198" spans="6:6">
      <c r="F198" s="27"/>
    </row>
    <row r="199" spans="6:6">
      <c r="F199" s="27"/>
    </row>
    <row r="200" spans="6:6">
      <c r="F200" s="27"/>
    </row>
    <row r="201" spans="6:6">
      <c r="F201" s="27"/>
    </row>
    <row r="202" spans="6:6">
      <c r="F202" s="27"/>
    </row>
    <row r="203" spans="6:6">
      <c r="F203" s="27"/>
    </row>
    <row r="204" spans="6:6">
      <c r="F204" s="27"/>
    </row>
    <row r="205" spans="6:6">
      <c r="F205" s="27"/>
    </row>
    <row r="206" spans="6:6">
      <c r="F206" s="27"/>
    </row>
    <row r="207" spans="6:6">
      <c r="F207" s="27"/>
    </row>
    <row r="208" spans="6:6">
      <c r="F208" s="27"/>
    </row>
    <row r="209" spans="6:6">
      <c r="F209" s="27"/>
    </row>
    <row r="210" spans="6:6">
      <c r="F210" s="27"/>
    </row>
    <row r="211" spans="6:6">
      <c r="F211" s="27"/>
    </row>
    <row r="212" spans="6:6">
      <c r="F212" s="27"/>
    </row>
    <row r="213" spans="6:6">
      <c r="F213" s="27"/>
    </row>
    <row r="214" spans="6:6">
      <c r="F214" s="27"/>
    </row>
    <row r="215" spans="6:6">
      <c r="F215" s="27"/>
    </row>
    <row r="216" spans="6:6">
      <c r="F216" s="27"/>
    </row>
    <row r="217" spans="6:6">
      <c r="F217" s="27"/>
    </row>
    <row r="218" spans="6:6">
      <c r="F218" s="27"/>
    </row>
    <row r="219" spans="6:6">
      <c r="F219" s="27"/>
    </row>
    <row r="220" spans="6:6">
      <c r="F220" s="27"/>
    </row>
    <row r="221" spans="6:6">
      <c r="F221" s="27"/>
    </row>
    <row r="222" spans="6:6">
      <c r="F222" s="27"/>
    </row>
    <row r="223" spans="6:6">
      <c r="F223" s="27"/>
    </row>
    <row r="224" spans="6:6">
      <c r="F224" s="27"/>
    </row>
    <row r="225" spans="6:6">
      <c r="F225" s="27"/>
    </row>
    <row r="226" spans="6:6">
      <c r="F226" s="27"/>
    </row>
    <row r="227" spans="6:6">
      <c r="F227" s="27"/>
    </row>
    <row r="228" spans="6:6">
      <c r="F228" s="27"/>
    </row>
    <row r="229" spans="6:6">
      <c r="F229" s="27"/>
    </row>
    <row r="230" spans="6:6">
      <c r="F230" s="27"/>
    </row>
    <row r="231" spans="6:6">
      <c r="F231" s="27"/>
    </row>
    <row r="232" spans="6:6">
      <c r="F232" s="27"/>
    </row>
    <row r="233" spans="6:6">
      <c r="F233" s="27"/>
    </row>
    <row r="234" spans="6:6">
      <c r="F234" s="27"/>
    </row>
    <row r="235" spans="6:6">
      <c r="F235" s="27"/>
    </row>
    <row r="236" spans="6:6">
      <c r="F236" s="27"/>
    </row>
    <row r="237" spans="6:6">
      <c r="F237" s="27"/>
    </row>
    <row r="238" spans="6:6">
      <c r="F238" s="27"/>
    </row>
    <row r="239" spans="6:6">
      <c r="F239" s="27"/>
    </row>
    <row r="240" spans="6:6">
      <c r="F240" s="27"/>
    </row>
    <row r="241" spans="6:6">
      <c r="F241" s="27"/>
    </row>
    <row r="242" spans="6:6">
      <c r="F242" s="27"/>
    </row>
    <row r="243" spans="6:6">
      <c r="F243" s="27"/>
    </row>
    <row r="244" spans="6:6">
      <c r="F244" s="27"/>
    </row>
    <row r="245" spans="6:6">
      <c r="F245" s="27"/>
    </row>
    <row r="246" spans="6:6">
      <c r="F246" s="27"/>
    </row>
    <row r="247" spans="6:6">
      <c r="F247" s="27"/>
    </row>
    <row r="248" spans="6:6">
      <c r="F248" s="27"/>
    </row>
    <row r="249" spans="6:6">
      <c r="F249" s="27"/>
    </row>
    <row r="250" spans="6:6">
      <c r="F250" s="27"/>
    </row>
    <row r="251" spans="6:6">
      <c r="F251" s="27"/>
    </row>
    <row r="252" spans="6:6">
      <c r="F252" s="27"/>
    </row>
    <row r="253" spans="6:6">
      <c r="F253" s="27"/>
    </row>
    <row r="254" spans="6:6">
      <c r="F254" s="27"/>
    </row>
    <row r="255" spans="6:6">
      <c r="F255" s="27"/>
    </row>
    <row r="256" spans="6:6">
      <c r="F256" s="27"/>
    </row>
    <row r="257" spans="6:6">
      <c r="F257" s="27"/>
    </row>
    <row r="258" spans="6:6">
      <c r="F258" s="27"/>
    </row>
    <row r="259" spans="6:6">
      <c r="F259" s="27"/>
    </row>
    <row r="260" spans="6:6">
      <c r="F260" s="27"/>
    </row>
    <row r="261" spans="6:6">
      <c r="F261" s="27"/>
    </row>
    <row r="262" spans="6:6">
      <c r="F262" s="27"/>
    </row>
    <row r="263" spans="6:6">
      <c r="F263" s="27"/>
    </row>
    <row r="264" spans="6:6">
      <c r="F264" s="27"/>
    </row>
    <row r="265" spans="6:6">
      <c r="F265" s="27"/>
    </row>
    <row r="266" spans="6:6">
      <c r="F266" s="27"/>
    </row>
    <row r="267" spans="6:6">
      <c r="F267" s="27"/>
    </row>
    <row r="268" spans="6:6">
      <c r="F268" s="27"/>
    </row>
    <row r="269" spans="6:6">
      <c r="F269" s="27"/>
    </row>
    <row r="270" spans="6:6">
      <c r="F270" s="27"/>
    </row>
    <row r="271" spans="6:6">
      <c r="F271" s="27"/>
    </row>
    <row r="272" spans="6:6">
      <c r="F272" s="27"/>
    </row>
    <row r="273" spans="6:6">
      <c r="F273" s="27"/>
    </row>
    <row r="274" spans="6:6">
      <c r="F274" s="27"/>
    </row>
    <row r="275" spans="6:6">
      <c r="F275" s="27"/>
    </row>
    <row r="276" spans="6:6">
      <c r="F276" s="27"/>
    </row>
    <row r="277" spans="6:6">
      <c r="F277" s="27"/>
    </row>
    <row r="278" spans="6:6">
      <c r="F278" s="27"/>
    </row>
    <row r="279" spans="6:6">
      <c r="F279" s="27"/>
    </row>
    <row r="280" spans="6:6">
      <c r="F280" s="27"/>
    </row>
    <row r="281" spans="6:6">
      <c r="F281" s="27"/>
    </row>
  </sheetData>
  <mergeCells count="1">
    <mergeCell ref="B4:E4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44" orientation="landscape" r:id="rId1"/>
  <headerFooter alignWithMargins="0">
    <oddFooter>&amp;F</oddFooter>
  </headerFooter>
  <rowBreaks count="1" manualBreakCount="1">
    <brk id="82" min="1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PiG</vt:lpstr>
      <vt:lpstr>PiG!Área_de_impresión</vt:lpstr>
    </vt:vector>
  </TitlesOfParts>
  <Company>INNOVA GRUP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jcervello</dc:creator>
  <cp:lastModifiedBy>LSV</cp:lastModifiedBy>
  <cp:lastPrinted>2017-11-02T12:09:44Z</cp:lastPrinted>
  <dcterms:created xsi:type="dcterms:W3CDTF">2004-04-21T16:30:40Z</dcterms:created>
  <dcterms:modified xsi:type="dcterms:W3CDTF">2020-02-10T15:26:59Z</dcterms:modified>
</cp:coreProperties>
</file>