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df\Downloads\"/>
    </mc:Choice>
  </mc:AlternateContent>
  <xr:revisionPtr revIDLastSave="0" documentId="13_ncr:1_{5BB72739-DC3C-473D-A930-4244F765F22E}" xr6:coauthVersionLast="47" xr6:coauthVersionMax="47" xr10:uidLastSave="{00000000-0000-0000-0000-000000000000}"/>
  <bookViews>
    <workbookView xWindow="2940" yWindow="2940" windowWidth="21600" windowHeight="11385" xr2:uid="{00000000-000D-0000-FFFF-FFFF00000000}"/>
  </bookViews>
  <sheets>
    <sheet name="Insercions a mitjans 2022 RELLS" sheetId="1" r:id="rId1"/>
  </sheets>
  <definedNames>
    <definedName name="_xlnm.Print_Area" localSheetId="0">'Insercions a mitjans 2022 RELLS'!$A$2:$K$15</definedName>
    <definedName name="DADES1" localSheetId="0">'Insercions a mitjans 2022 RELLS'!$A$4:$K$13</definedName>
    <definedName name="_xlnm.Print_Titles" localSheetId="0">'Insercions a mitjans 2022 RELLS'!$2:$4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F5" i="1"/>
  <c r="H5" i="1"/>
  <c r="F6" i="1"/>
  <c r="F8" i="1"/>
  <c r="F7" i="1"/>
  <c r="I7" i="1"/>
  <c r="I14" i="1" s="1"/>
  <c r="H7" i="1"/>
  <c r="K12" i="1"/>
  <c r="K9" i="1"/>
  <c r="K10" i="1"/>
  <c r="K11" i="1"/>
  <c r="C15" i="1"/>
  <c r="G14" i="1"/>
  <c r="J14" i="1"/>
  <c r="F14" i="1" l="1"/>
  <c r="H14" i="1"/>
  <c r="K14" i="1"/>
  <c r="F15" i="1" l="1"/>
</calcChain>
</file>

<file path=xl/sharedStrings.xml><?xml version="1.0" encoding="utf-8"?>
<sst xmlns="http://schemas.openxmlformats.org/spreadsheetml/2006/main" count="49" uniqueCount="30">
  <si>
    <t>COST CAMPANYES PUBLICITÀRIES I INSERCIONS A MITJANS DE COMUNICACIÓ</t>
  </si>
  <si>
    <t>Entitat Municipal</t>
  </si>
  <si>
    <t>Campanya</t>
  </si>
  <si>
    <t>Proveïdor</t>
  </si>
  <si>
    <t>NIF</t>
  </si>
  <si>
    <t>DIGITAL</t>
  </si>
  <si>
    <t>EXTERIOR</t>
  </si>
  <si>
    <t>RÀDIO</t>
  </si>
  <si>
    <t>REVISTES</t>
  </si>
  <si>
    <t>TV</t>
  </si>
  <si>
    <t>MEDIALOG COMMUNICATIONS SL</t>
  </si>
  <si>
    <t>B55690879</t>
  </si>
  <si>
    <t>ANUALITAT 2022</t>
  </si>
  <si>
    <t>PREMSA I BUTLLETINS</t>
  </si>
  <si>
    <t>Subscripcions</t>
  </si>
  <si>
    <t>INICIATIVES DE TELEVISIO SL</t>
  </si>
  <si>
    <t>PRODUCCIO D'INICIATIVES AUDIOVISUALS SL</t>
  </si>
  <si>
    <t>PROMOTORA MEDITERRANEA DE INFORMACIONES Y COMUNICACIONES SA</t>
  </si>
  <si>
    <t>B43496447</t>
  </si>
  <si>
    <t>B43813724</t>
  </si>
  <si>
    <t>A43056787</t>
  </si>
  <si>
    <t>Reus Esport i Lleure SA</t>
  </si>
  <si>
    <t>Cursa de les dones de Reus</t>
  </si>
  <si>
    <t>Total (IVA inclòs)</t>
  </si>
  <si>
    <t>Campanya de Piscines</t>
  </si>
  <si>
    <t>Parc de Nadal 2022/2023</t>
  </si>
  <si>
    <t>Special Olympics 25 anys</t>
  </si>
  <si>
    <t>Gala lliurament Premis Esport i Ciutat</t>
  </si>
  <si>
    <t>40a Olimpíada escolar</t>
  </si>
  <si>
    <t>Nadal Multiesportiu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</si>
</sst>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4" xfId="0" applyFont="1" applyBorder="1"/>
    <xf numFmtId="0" fontId="1" fillId="0" borderId="1" xfId="0" applyFont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/>
    </xf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top"/>
    </xf>
    <xf numFmtId="164" fontId="2" fillId="2" borderId="1" xfId="1" applyFont="1" applyFill="1" applyBorder="1" applyAlignment="1">
      <alignment vertical="top"/>
    </xf>
    <xf numFmtId="164" fontId="2" fillId="2" borderId="2" xfId="1" applyFont="1" applyFill="1" applyBorder="1" applyAlignment="1">
      <alignment horizontal="center" vertical="top"/>
    </xf>
    <xf numFmtId="164" fontId="2" fillId="2" borderId="3" xfId="1" applyFont="1" applyFill="1" applyBorder="1" applyAlignment="1">
      <alignment vertical="top"/>
    </xf>
    <xf numFmtId="164" fontId="2" fillId="2" borderId="1" xfId="1" applyFont="1" applyFill="1" applyBorder="1" applyAlignment="1">
      <alignment vertical="top" wrapText="1"/>
    </xf>
    <xf numFmtId="164" fontId="2" fillId="2" borderId="1" xfId="1" applyFont="1" applyFill="1" applyBorder="1" applyAlignment="1">
      <alignment horizontal="center" vertical="top"/>
    </xf>
    <xf numFmtId="4" fontId="1" fillId="0" borderId="1" xfId="0" applyNumberFormat="1" applyFont="1" applyBorder="1"/>
    <xf numFmtId="164" fontId="1" fillId="0" borderId="1" xfId="1" applyFont="1" applyBorder="1"/>
    <xf numFmtId="164" fontId="2" fillId="2" borderId="1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3" xfId="1" applyFont="1" applyFill="1" applyBorder="1" applyAlignment="1">
      <alignment vertical="center"/>
    </xf>
    <xf numFmtId="164" fontId="1" fillId="0" borderId="1" xfId="1" applyFont="1" applyFill="1" applyBorder="1" applyAlignment="1">
      <alignment vertical="center"/>
    </xf>
    <xf numFmtId="164" fontId="1" fillId="0" borderId="1" xfId="1" applyFont="1" applyFill="1" applyBorder="1" applyAlignment="1">
      <alignment horizontal="center" vertical="center"/>
    </xf>
    <xf numFmtId="164" fontId="1" fillId="0" borderId="3" xfId="1" applyFont="1" applyFill="1" applyBorder="1"/>
    <xf numFmtId="164" fontId="4" fillId="0" borderId="3" xfId="1" applyFont="1" applyFill="1" applyBorder="1" applyAlignment="1"/>
    <xf numFmtId="164" fontId="2" fillId="2" borderId="3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5"/>
  <sheetViews>
    <sheetView showGridLines="0" tabSelected="1" zoomScale="80" zoomScaleNormal="80" workbookViewId="0">
      <pane ySplit="4" topLeftCell="A5" activePane="bottomLeft" state="frozen"/>
      <selection pane="bottomLeft" activeCell="C21" sqref="C21:C26"/>
    </sheetView>
  </sheetViews>
  <sheetFormatPr baseColWidth="10" defaultRowHeight="12.75" x14ac:dyDescent="0.2"/>
  <cols>
    <col min="1" max="1" width="24.42578125" style="6" customWidth="1"/>
    <col min="2" max="2" width="62.85546875" style="6" customWidth="1"/>
    <col min="3" max="3" width="19.42578125" style="6" bestFit="1" customWidth="1"/>
    <col min="4" max="4" width="37.7109375" style="6" customWidth="1"/>
    <col min="5" max="5" width="15.7109375" style="8" customWidth="1"/>
    <col min="6" max="7" width="11.42578125" style="6"/>
    <col min="8" max="8" width="12.85546875" style="6" customWidth="1"/>
    <col min="9" max="10" width="11.42578125" style="6"/>
    <col min="11" max="11" width="15.140625" style="6" customWidth="1"/>
    <col min="12" max="16384" width="11.42578125" style="6"/>
  </cols>
  <sheetData>
    <row r="2" spans="1:11" x14ac:dyDescent="0.2">
      <c r="A2" s="3" t="s">
        <v>0</v>
      </c>
      <c r="B2" s="3"/>
      <c r="C2" s="3"/>
      <c r="D2" s="3"/>
      <c r="E2" s="4"/>
      <c r="F2" s="3"/>
      <c r="G2" s="3"/>
      <c r="H2" s="3"/>
      <c r="I2" s="3"/>
      <c r="J2" s="3"/>
      <c r="K2" s="5" t="s">
        <v>12</v>
      </c>
    </row>
    <row r="3" spans="1:11" x14ac:dyDescent="0.2">
      <c r="C3" s="7"/>
    </row>
    <row r="4" spans="1:11" s="9" customFormat="1" ht="32.25" customHeight="1" x14ac:dyDescent="0.2">
      <c r="A4" s="13" t="s">
        <v>1</v>
      </c>
      <c r="B4" s="13" t="s">
        <v>2</v>
      </c>
      <c r="C4" s="14" t="s">
        <v>23</v>
      </c>
      <c r="D4" s="14" t="s">
        <v>3</v>
      </c>
      <c r="E4" s="15" t="s">
        <v>4</v>
      </c>
      <c r="F4" s="16" t="s">
        <v>5</v>
      </c>
      <c r="G4" s="14" t="s">
        <v>6</v>
      </c>
      <c r="H4" s="17" t="s">
        <v>13</v>
      </c>
      <c r="I4" s="14" t="s">
        <v>7</v>
      </c>
      <c r="J4" s="14" t="s">
        <v>8</v>
      </c>
      <c r="K4" s="18" t="s">
        <v>9</v>
      </c>
    </row>
    <row r="5" spans="1:11" x14ac:dyDescent="0.2">
      <c r="A5" s="1" t="s">
        <v>21</v>
      </c>
      <c r="B5" s="19" t="s">
        <v>22</v>
      </c>
      <c r="C5" s="22">
        <v>2152.4</v>
      </c>
      <c r="D5" s="1" t="s">
        <v>10</v>
      </c>
      <c r="E5" s="10" t="s">
        <v>11</v>
      </c>
      <c r="F5" s="24">
        <f>(484.8+202.67+85.41)*1.21</f>
        <v>935.1848</v>
      </c>
      <c r="G5" s="25"/>
      <c r="H5" s="25">
        <f>(630.24+375.72)*1.21</f>
        <v>1217.2116000000001</v>
      </c>
      <c r="I5" s="25"/>
      <c r="J5" s="25"/>
      <c r="K5" s="26"/>
    </row>
    <row r="6" spans="1:11" x14ac:dyDescent="0.2">
      <c r="A6" s="1" t="s">
        <v>21</v>
      </c>
      <c r="B6" s="1" t="s">
        <v>24</v>
      </c>
      <c r="C6" s="23">
        <v>1615.04</v>
      </c>
      <c r="D6" s="1" t="s">
        <v>10</v>
      </c>
      <c r="E6" s="10" t="s">
        <v>11</v>
      </c>
      <c r="F6" s="24">
        <f>(202.67+117.97+56.62)*1.21</f>
        <v>456.4846</v>
      </c>
      <c r="G6" s="25"/>
      <c r="H6" s="25">
        <f>(581.76+375.72)*1.21+0.01</f>
        <v>1158.5608</v>
      </c>
      <c r="I6" s="25"/>
      <c r="J6" s="25"/>
      <c r="K6" s="26"/>
    </row>
    <row r="7" spans="1:11" x14ac:dyDescent="0.2">
      <c r="A7" s="1" t="s">
        <v>21</v>
      </c>
      <c r="B7" s="2" t="s">
        <v>25</v>
      </c>
      <c r="C7" s="23">
        <v>7553.67</v>
      </c>
      <c r="D7" s="1" t="s">
        <v>10</v>
      </c>
      <c r="E7" s="10" t="s">
        <v>11</v>
      </c>
      <c r="F7" s="24">
        <f>(625.5+426.73+409.5+525+76.99)*1.21</f>
        <v>2497.1011999999996</v>
      </c>
      <c r="G7" s="25"/>
      <c r="H7" s="25">
        <f>(573.3+297.6+1308.12+616.88)*1.21</f>
        <v>3383.0390000000002</v>
      </c>
      <c r="I7" s="25">
        <f>(839.16+543.92)*1.21</f>
        <v>1673.5267999999999</v>
      </c>
      <c r="J7" s="25"/>
      <c r="K7" s="26"/>
    </row>
    <row r="8" spans="1:11" x14ac:dyDescent="0.2">
      <c r="A8" s="1" t="s">
        <v>21</v>
      </c>
      <c r="B8" s="2" t="s">
        <v>29</v>
      </c>
      <c r="C8" s="23">
        <v>2936.92</v>
      </c>
      <c r="D8" s="1" t="s">
        <v>10</v>
      </c>
      <c r="E8" s="10" t="s">
        <v>11</v>
      </c>
      <c r="F8" s="24">
        <f>(404+330.07+261.59+235.94+59.36)*1.21</f>
        <v>1562.0615999999998</v>
      </c>
      <c r="G8" s="25"/>
      <c r="H8" s="25">
        <f>1136.25*1.21</f>
        <v>1374.8625</v>
      </c>
      <c r="I8" s="25"/>
      <c r="J8" s="25"/>
      <c r="K8" s="26"/>
    </row>
    <row r="9" spans="1:11" x14ac:dyDescent="0.2">
      <c r="A9" s="1" t="s">
        <v>21</v>
      </c>
      <c r="B9" s="2" t="s">
        <v>26</v>
      </c>
      <c r="C9" s="23">
        <v>2631.75</v>
      </c>
      <c r="D9" s="1" t="s">
        <v>15</v>
      </c>
      <c r="E9" s="10" t="s">
        <v>18</v>
      </c>
      <c r="F9" s="24"/>
      <c r="G9" s="25"/>
      <c r="H9" s="25"/>
      <c r="I9" s="25"/>
      <c r="J9" s="25"/>
      <c r="K9" s="26">
        <f>+C9</f>
        <v>2631.75</v>
      </c>
    </row>
    <row r="10" spans="1:11" x14ac:dyDescent="0.2">
      <c r="A10" s="1" t="s">
        <v>21</v>
      </c>
      <c r="B10" s="2" t="s">
        <v>22</v>
      </c>
      <c r="C10" s="23">
        <v>1210</v>
      </c>
      <c r="D10" s="1" t="s">
        <v>15</v>
      </c>
      <c r="E10" s="10" t="s">
        <v>18</v>
      </c>
      <c r="F10" s="24"/>
      <c r="G10" s="25"/>
      <c r="H10" s="25"/>
      <c r="I10" s="25"/>
      <c r="J10" s="25"/>
      <c r="K10" s="26">
        <f>+C10</f>
        <v>1210</v>
      </c>
    </row>
    <row r="11" spans="1:11" x14ac:dyDescent="0.2">
      <c r="A11" s="1" t="s">
        <v>21</v>
      </c>
      <c r="B11" s="2" t="s">
        <v>27</v>
      </c>
      <c r="C11" s="23">
        <v>2407.9</v>
      </c>
      <c r="D11" s="1" t="s">
        <v>15</v>
      </c>
      <c r="E11" s="10" t="s">
        <v>18</v>
      </c>
      <c r="F11" s="24"/>
      <c r="G11" s="25"/>
      <c r="H11" s="25"/>
      <c r="I11" s="25"/>
      <c r="J11" s="25"/>
      <c r="K11" s="26">
        <f>+C11</f>
        <v>2407.9</v>
      </c>
    </row>
    <row r="12" spans="1:11" x14ac:dyDescent="0.2">
      <c r="A12" s="1" t="s">
        <v>21</v>
      </c>
      <c r="B12" s="2" t="s">
        <v>28</v>
      </c>
      <c r="C12" s="23">
        <v>4840</v>
      </c>
      <c r="D12" s="1" t="s">
        <v>16</v>
      </c>
      <c r="E12" s="10" t="s">
        <v>19</v>
      </c>
      <c r="F12" s="24"/>
      <c r="G12" s="25"/>
      <c r="H12" s="25"/>
      <c r="I12" s="25"/>
      <c r="J12" s="25"/>
      <c r="K12" s="26">
        <f>+C12</f>
        <v>4840</v>
      </c>
    </row>
    <row r="13" spans="1:11" x14ac:dyDescent="0.2">
      <c r="A13" s="1" t="s">
        <v>21</v>
      </c>
      <c r="B13" s="2" t="s">
        <v>14</v>
      </c>
      <c r="C13" s="23">
        <v>445</v>
      </c>
      <c r="D13" s="1" t="s">
        <v>17</v>
      </c>
      <c r="E13" s="10" t="s">
        <v>20</v>
      </c>
      <c r="F13" s="27"/>
      <c r="G13" s="23"/>
      <c r="H13" s="23">
        <v>445</v>
      </c>
      <c r="I13" s="23"/>
      <c r="J13" s="23"/>
      <c r="K13" s="23"/>
    </row>
    <row r="14" spans="1:11" x14ac:dyDescent="0.2">
      <c r="C14" s="20"/>
      <c r="D14" s="1"/>
      <c r="E14" s="10"/>
      <c r="F14" s="28">
        <f t="shared" ref="F14:K14" si="0">SUM(F5:F13)</f>
        <v>5450.8321999999998</v>
      </c>
      <c r="G14" s="28">
        <f t="shared" si="0"/>
        <v>0</v>
      </c>
      <c r="H14" s="28">
        <f t="shared" si="0"/>
        <v>7578.6739000000007</v>
      </c>
      <c r="I14" s="28">
        <f t="shared" si="0"/>
        <v>1673.5267999999999</v>
      </c>
      <c r="J14" s="28">
        <f t="shared" si="0"/>
        <v>0</v>
      </c>
      <c r="K14" s="28">
        <f t="shared" si="0"/>
        <v>11089.65</v>
      </c>
    </row>
    <row r="15" spans="1:11" x14ac:dyDescent="0.2">
      <c r="C15" s="21">
        <f>SUM(C5:C14)</f>
        <v>25792.68</v>
      </c>
      <c r="D15" s="11"/>
      <c r="E15" s="12"/>
      <c r="F15" s="29">
        <f>SUM(F14:K14)</f>
        <v>25792.6829</v>
      </c>
      <c r="G15" s="30"/>
      <c r="H15" s="30"/>
      <c r="I15" s="30"/>
      <c r="J15" s="30"/>
      <c r="K15" s="30"/>
    </row>
  </sheetData>
  <mergeCells count="1">
    <mergeCell ref="F15:K1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Insercions a mitjans 2022 RELLS</vt:lpstr>
      <vt:lpstr>'Insercions a mitjans 2022 RELLS'!Área_de_impresión</vt:lpstr>
      <vt:lpstr>'Insercions a mitjans 2022 RELLS'!DADES1</vt:lpstr>
      <vt:lpstr>'Insercions a mitjans 2022 RELLS'!Títulos_a_imprimir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CERVELLO PUJADES, Judit</dc:creator>
  <cp:lastModifiedBy>modf</cp:lastModifiedBy>
  <cp:lastPrinted>2023-09-29T09:06:01Z</cp:lastPrinted>
  <dcterms:created xsi:type="dcterms:W3CDTF">2022-04-05T21:52:39Z</dcterms:created>
  <dcterms:modified xsi:type="dcterms:W3CDTF">2023-09-29T09:16:32Z</dcterms:modified>
</cp:coreProperties>
</file>