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dc1\innova2$\Innova\Reus Transport\2018\Pressupostos\"/>
    </mc:Choice>
  </mc:AlternateContent>
  <bookViews>
    <workbookView xWindow="0" yWindow="0" windowWidth="23040" windowHeight="8880" tabRatio="704"/>
  </bookViews>
  <sheets>
    <sheet name="PiG" sheetId="1" r:id="rId1"/>
  </sheets>
  <definedNames>
    <definedName name="_xlnm.Print_Area" localSheetId="0">PiG!$B$1:$AA$90</definedName>
  </definedNames>
  <calcPr calcId="152511"/>
</workbook>
</file>

<file path=xl/calcChain.xml><?xml version="1.0" encoding="utf-8"?>
<calcChain xmlns="http://schemas.openxmlformats.org/spreadsheetml/2006/main">
  <c r="H34" i="1" l="1"/>
  <c r="J28" i="1" l="1"/>
  <c r="J9" i="1" l="1"/>
  <c r="J22" i="1" l="1"/>
  <c r="H9" i="1" l="1"/>
  <c r="H18" i="1"/>
  <c r="F49" i="1" l="1"/>
  <c r="F52" i="1"/>
  <c r="F57" i="1"/>
  <c r="F60" i="1"/>
  <c r="F56" i="1" s="1"/>
  <c r="F63" i="1"/>
  <c r="F82" i="1"/>
  <c r="G82" i="1"/>
  <c r="F68" i="1"/>
  <c r="G68" i="1"/>
  <c r="F66" i="1"/>
  <c r="G66" i="1"/>
  <c r="G63" i="1"/>
  <c r="G60" i="1"/>
  <c r="G57" i="1"/>
  <c r="G56" i="1" s="1"/>
  <c r="G49" i="1"/>
  <c r="G52" i="1"/>
  <c r="F46" i="1"/>
  <c r="F45" i="1" s="1"/>
  <c r="G46" i="1"/>
  <c r="G45" i="1" s="1"/>
  <c r="G72" i="1" s="1"/>
  <c r="F39" i="1"/>
  <c r="G39" i="1"/>
  <c r="G37" i="1" s="1"/>
  <c r="F37" i="1"/>
  <c r="G27" i="1"/>
  <c r="F27" i="1"/>
  <c r="F23" i="1"/>
  <c r="G23" i="1"/>
  <c r="F20" i="1"/>
  <c r="G20" i="1"/>
  <c r="G14" i="1"/>
  <c r="F15" i="1"/>
  <c r="G15" i="1"/>
  <c r="F10" i="1"/>
  <c r="G10" i="1"/>
  <c r="F7" i="1"/>
  <c r="G7" i="1"/>
  <c r="AA8" i="1"/>
  <c r="R92" i="1"/>
  <c r="S92" i="1"/>
  <c r="Q92" i="1"/>
  <c r="AA84" i="1"/>
  <c r="AA83" i="1"/>
  <c r="AA77" i="1"/>
  <c r="AA69" i="1"/>
  <c r="AA67" i="1"/>
  <c r="AA65" i="1"/>
  <c r="AA64" i="1"/>
  <c r="AA62" i="1"/>
  <c r="AA61" i="1"/>
  <c r="AA59" i="1"/>
  <c r="AA58" i="1"/>
  <c r="AA55" i="1"/>
  <c r="AA54" i="1"/>
  <c r="AA53" i="1"/>
  <c r="AA51" i="1"/>
  <c r="AA50" i="1"/>
  <c r="AA48" i="1"/>
  <c r="AA41" i="1"/>
  <c r="AA40" i="1"/>
  <c r="AA38" i="1"/>
  <c r="AA36" i="1"/>
  <c r="AA35" i="1"/>
  <c r="AA34" i="1"/>
  <c r="AA33" i="1"/>
  <c r="AA32" i="1"/>
  <c r="AA31" i="1"/>
  <c r="AA30" i="1"/>
  <c r="AA28" i="1"/>
  <c r="AA26" i="1"/>
  <c r="AA25" i="1"/>
  <c r="AA24" i="1"/>
  <c r="AA22" i="1"/>
  <c r="AA21" i="1"/>
  <c r="AA19" i="1"/>
  <c r="AA18" i="1"/>
  <c r="AA17" i="1"/>
  <c r="AA16" i="1"/>
  <c r="AA14" i="1"/>
  <c r="AA13" i="1"/>
  <c r="AA12" i="1"/>
  <c r="AA11" i="1"/>
  <c r="AA9" i="1"/>
  <c r="AA70" i="1"/>
  <c r="H67" i="1"/>
  <c r="H84" i="1"/>
  <c r="H83" i="1"/>
  <c r="H77" i="1"/>
  <c r="H70" i="1"/>
  <c r="H69" i="1"/>
  <c r="H65" i="1"/>
  <c r="H62" i="1"/>
  <c r="H61" i="1"/>
  <c r="H59" i="1"/>
  <c r="H58" i="1"/>
  <c r="H51" i="1"/>
  <c r="H64" i="1"/>
  <c r="H55" i="1"/>
  <c r="H54" i="1"/>
  <c r="H53" i="1"/>
  <c r="H50" i="1"/>
  <c r="H48" i="1"/>
  <c r="H47" i="1"/>
  <c r="H41" i="1"/>
  <c r="H40" i="1"/>
  <c r="H38" i="1"/>
  <c r="H36" i="1"/>
  <c r="H35" i="1"/>
  <c r="H33" i="1"/>
  <c r="H32" i="1"/>
  <c r="H31" i="1"/>
  <c r="H30" i="1"/>
  <c r="H28" i="1"/>
  <c r="H26" i="1"/>
  <c r="H25" i="1"/>
  <c r="H24" i="1"/>
  <c r="H22" i="1"/>
  <c r="H21" i="1"/>
  <c r="H19" i="1"/>
  <c r="H17" i="1"/>
  <c r="H16" i="1"/>
  <c r="H14" i="1"/>
  <c r="F14" i="1" s="1"/>
  <c r="H13" i="1"/>
  <c r="H12" i="1"/>
  <c r="H11" i="1"/>
  <c r="H8" i="1"/>
  <c r="AA47" i="1"/>
  <c r="J92" i="1"/>
  <c r="K92" i="1"/>
  <c r="L92" i="1"/>
  <c r="M92" i="1"/>
  <c r="N92" i="1"/>
  <c r="O92" i="1"/>
  <c r="P92" i="1"/>
  <c r="V92" i="1"/>
  <c r="W92" i="1"/>
  <c r="X92" i="1"/>
  <c r="Y92" i="1"/>
  <c r="Z92" i="1"/>
  <c r="F43" i="1" l="1"/>
  <c r="H57" i="1"/>
  <c r="H82" i="1"/>
  <c r="G43" i="1"/>
  <c r="G75" i="1" s="1"/>
  <c r="G79" i="1" s="1"/>
  <c r="G86" i="1" s="1"/>
  <c r="G88" i="1"/>
  <c r="F88" i="1"/>
  <c r="F90" i="1"/>
  <c r="G90" i="1"/>
  <c r="F72" i="1"/>
  <c r="F75" i="1" s="1"/>
  <c r="F79" i="1" s="1"/>
  <c r="F86" i="1" s="1"/>
  <c r="H68" i="1"/>
  <c r="H66" i="1" s="1"/>
  <c r="H29" i="1"/>
  <c r="H27" i="1" s="1"/>
  <c r="H39" i="1"/>
  <c r="H49" i="1"/>
  <c r="H60" i="1"/>
  <c r="AA92" i="1"/>
  <c r="H37" i="1"/>
  <c r="H7" i="1"/>
  <c r="H63" i="1"/>
  <c r="H20" i="1"/>
  <c r="H46" i="1"/>
  <c r="H56" i="1"/>
  <c r="H10" i="1"/>
  <c r="H15" i="1"/>
  <c r="H52" i="1"/>
  <c r="H23" i="1"/>
  <c r="H43" i="1" l="1"/>
  <c r="H45" i="1"/>
  <c r="H90" i="1" s="1"/>
  <c r="H100" i="1" s="1"/>
  <c r="H88" i="1"/>
  <c r="H99" i="1" s="1"/>
  <c r="H72" i="1" l="1"/>
  <c r="H75" i="1" s="1"/>
  <c r="H79" i="1" s="1"/>
  <c r="H86" i="1" s="1"/>
  <c r="H98" i="1" s="1"/>
</calcChain>
</file>

<file path=xl/sharedStrings.xml><?xml version="1.0" encoding="utf-8"?>
<sst xmlns="http://schemas.openxmlformats.org/spreadsheetml/2006/main" count="133" uniqueCount="131">
  <si>
    <t>TERCERS</t>
  </si>
  <si>
    <t>a) Consum de mercaderies</t>
  </si>
  <si>
    <t>a) Serveis exteriors</t>
  </si>
  <si>
    <t>b) Tributs</t>
  </si>
  <si>
    <t>b.1) Tributs Ajuntament</t>
  </si>
  <si>
    <t>b.2) Tributs NO Ajuntament</t>
  </si>
  <si>
    <t>a) Vendes</t>
  </si>
  <si>
    <t>b) Prestacions de serveis</t>
  </si>
  <si>
    <t>A) Total DESPESES del Compte de Pèrdues i Guanys</t>
  </si>
  <si>
    <t>B) Total INGRESSOS del Compte de Pèrdues i Guanys</t>
  </si>
  <si>
    <t>HOSPITAL</t>
  </si>
  <si>
    <t>GECOHSA</t>
  </si>
  <si>
    <t>CENTRE MQ</t>
  </si>
  <si>
    <t>RTP</t>
  </si>
  <si>
    <t>REDESSA</t>
  </si>
  <si>
    <t>RELLSA</t>
  </si>
  <si>
    <t>CONCEPTES</t>
  </si>
  <si>
    <t>AJUNTAMENT</t>
  </si>
  <si>
    <t>TOTAL EMP.</t>
  </si>
  <si>
    <t>COMPTE DE PÈRDUES I GUANYS</t>
  </si>
  <si>
    <t>Comptes</t>
  </si>
  <si>
    <t>A) OPERACIONS CONTINUADES</t>
  </si>
  <si>
    <t>A1. Import net de la xifra de negoci</t>
  </si>
  <si>
    <t>700,701,702,703,704,(706),(708),(709)</t>
  </si>
  <si>
    <t>(6930),71,7930</t>
  </si>
  <si>
    <t>A3. Treballs realitzats per a l'empresa per al seu actiu</t>
  </si>
  <si>
    <t>A4. Aprovisionaments</t>
  </si>
  <si>
    <t>(600),6060,6080,6090,610</t>
  </si>
  <si>
    <t>(601),(602),6061,6062,6081,6082,6091,6092,611,612</t>
  </si>
  <si>
    <t>b) Consum de matèries primes i altres matèries consumibles</t>
  </si>
  <si>
    <t>(607),</t>
  </si>
  <si>
    <t>c) Treballs realitzats per altres empreses</t>
  </si>
  <si>
    <t>(6931),(6932),(6933),7931,7932,7933</t>
  </si>
  <si>
    <t>d) Deterioració de mercaderies, matèries primes i altres aprovisionaments</t>
  </si>
  <si>
    <t>A5. Altres ingressos d'explotació</t>
  </si>
  <si>
    <t>a) Ingressos accessoris i altres de gestió corrent</t>
  </si>
  <si>
    <t>740, 747</t>
  </si>
  <si>
    <t>b) Subvencions d'explotació incorporades al resultat de l'exercici</t>
  </si>
  <si>
    <t>A6. Despeses de personal</t>
  </si>
  <si>
    <t>(640),(641),(6450)</t>
  </si>
  <si>
    <t>a) Sous, salaris i assimilats</t>
  </si>
  <si>
    <t>(642),(643),(649)</t>
  </si>
  <si>
    <t>b) Carregues socials</t>
  </si>
  <si>
    <t>(644),(6457),7950,7957</t>
  </si>
  <si>
    <t>c) Provisions</t>
  </si>
  <si>
    <t>A7. Altres despeses d'explotació</t>
  </si>
  <si>
    <t>(62),</t>
  </si>
  <si>
    <t>(631),(634),636,639</t>
  </si>
  <si>
    <t>(650),(694),(695),794,7954</t>
  </si>
  <si>
    <t>c) Pèrdues, deterioració i variació de provisions per operacions comercials</t>
  </si>
  <si>
    <t>(651),(659)</t>
  </si>
  <si>
    <t>d) Altres despeses de gestió corrent</t>
  </si>
  <si>
    <t>(68),</t>
  </si>
  <si>
    <t>A8. Amortització de l'immobilitzat</t>
  </si>
  <si>
    <t>A9. Imputació de subvencions d'immobilitzat no financer i altres</t>
  </si>
  <si>
    <t>7951,7952,7955,7956</t>
  </si>
  <si>
    <t>A10. Excés de provisions</t>
  </si>
  <si>
    <t>A11. Deterioració i resultats per venda del immobilitzat</t>
  </si>
  <si>
    <t>(690),(691),(692),790,791,792</t>
  </si>
  <si>
    <t>a) Deterioracions i pèrdues</t>
  </si>
  <si>
    <t>(670),(671),(672),770,771,772</t>
  </si>
  <si>
    <t>b) Resultats per venda i altres</t>
  </si>
  <si>
    <t>A.I) RESULTAT D'EXPLOTACIÓ</t>
  </si>
  <si>
    <t>A12. Ingressos financers</t>
  </si>
  <si>
    <t>a) De participacions en instruments de patrimoni</t>
  </si>
  <si>
    <t>a.1) En empreses del grup i associades</t>
  </si>
  <si>
    <t>a.2) En tercers</t>
  </si>
  <si>
    <t>b) De valors negociables i altres instruments financers</t>
  </si>
  <si>
    <t>7610,7611,76200,76201,76210,76211</t>
  </si>
  <si>
    <t>b.1) D'empreses del grup i associades</t>
  </si>
  <si>
    <t>7612,7613,76202,76203,76212,76213,767,769</t>
  </si>
  <si>
    <t>b.2) De tercers</t>
  </si>
  <si>
    <t>A13. Despeses financeres</t>
  </si>
  <si>
    <t>(6610),(6611),(6615),(6616),(6620),(6621),(6640),(6641),(6650),(6651),6654,6655</t>
  </si>
  <si>
    <t>a) Per deutes amb empreses del grup i associades</t>
  </si>
  <si>
    <t>(6612),(6613),(6617),(6618),(6622),(6623)</t>
  </si>
  <si>
    <t>b) Per deutes amb tercers</t>
  </si>
  <si>
    <t>(6624),(6642),(6643),(6652),(6653),(669),660</t>
  </si>
  <si>
    <t>c) Per actualització de provisions</t>
  </si>
  <si>
    <t>A14. Variació de valor raonable en instruments financers</t>
  </si>
  <si>
    <t>(6630),(6631),(6633),7630,7631,7633</t>
  </si>
  <si>
    <t>a) Cartera de negociació i altres</t>
  </si>
  <si>
    <t>(6632),7632</t>
  </si>
  <si>
    <t>b) Imputació al resultat del exercici per actius financers disponibles per a la venda</t>
  </si>
  <si>
    <t>(668),768</t>
  </si>
  <si>
    <t>A15. Diferències de canvi</t>
  </si>
  <si>
    <t>A16. Deterioracions i resultat per venda d'instruments financers</t>
  </si>
  <si>
    <t>(696),(697),(698),(699),796,797,798,799</t>
  </si>
  <si>
    <t>(666),(667),(673),(675),766,773,775</t>
  </si>
  <si>
    <t>A.II) RESULTAT FINANCER</t>
  </si>
  <si>
    <t>A.III) RESULTAT ABANS D'IMPOSTOS</t>
  </si>
  <si>
    <t>A17. Impost sobre Societats</t>
  </si>
  <si>
    <t>A.IV) RESULTAT DE L'EXERCICI PROCEDENT D'OPERACIONS CONTINUADES</t>
  </si>
  <si>
    <t>B) OPERACIONS INTERROMPUDES</t>
  </si>
  <si>
    <t>B18. Resultat de l'exercici procedent d'operacions interrompudes net d'impostos</t>
  </si>
  <si>
    <t>A.V) RESULTAT DE L'EXERCICI (BENEFICIS O PÈRDUES)</t>
  </si>
  <si>
    <t xml:space="preserve">Els imports del grup 6 s'han de posar en negatiu </t>
  </si>
  <si>
    <t>Control 1</t>
  </si>
  <si>
    <t>Control 2</t>
  </si>
  <si>
    <t>Control 3</t>
  </si>
  <si>
    <t>(6930),7930</t>
  </si>
  <si>
    <t>(670),(671),(672)</t>
  </si>
  <si>
    <t>770,771,772</t>
  </si>
  <si>
    <t>7630,7631,7633</t>
  </si>
  <si>
    <t>(6632),</t>
  </si>
  <si>
    <t>(6630),(6631),(6633)</t>
  </si>
  <si>
    <t>(666),(667),(673),(675)</t>
  </si>
  <si>
    <t>766,773,775</t>
  </si>
  <si>
    <t>Resultat positiu</t>
  </si>
  <si>
    <t>(71)</t>
  </si>
  <si>
    <t>71</t>
  </si>
  <si>
    <t>7632</t>
  </si>
  <si>
    <t>(668)</t>
  </si>
  <si>
    <t>768</t>
  </si>
  <si>
    <t>Abans d'imprimir agrupeu les files de text vermell per a una millor presentació</t>
  </si>
  <si>
    <t>A2. Variació d'existències de productes acabats i en curs de fabricació</t>
  </si>
  <si>
    <t>Resultat negatiu</t>
  </si>
  <si>
    <t>SAGESSA</t>
  </si>
  <si>
    <t>GINSA AIE</t>
  </si>
  <si>
    <t>LABORATORI</t>
  </si>
  <si>
    <t>FASS</t>
  </si>
  <si>
    <t>FUNRED</t>
  </si>
  <si>
    <t>REUS SER.MU</t>
  </si>
  <si>
    <t>REUS MOBIL.</t>
  </si>
  <si>
    <t>FUND. AT.SOCIAL</t>
  </si>
  <si>
    <t>FUND. EDUCATIVA</t>
  </si>
  <si>
    <t>PRESSUPOST PER A L'EXERCICI 2018</t>
  </si>
  <si>
    <t>PRESSUPOST 2017</t>
  </si>
  <si>
    <t>PREVISIO TANCAMENT 2017</t>
  </si>
  <si>
    <t>PRESSUPOST 2018</t>
  </si>
  <si>
    <t>REUS TRANSPORT PÚBLIC,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</si>
</sst>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sz val="10"/>
      <color indexed="16"/>
      <name val="Tahoma"/>
      <family val="2"/>
    </font>
    <font>
      <b/>
      <sz val="10"/>
      <color indexed="9"/>
      <name val="Tahoma"/>
      <family val="2"/>
    </font>
    <font>
      <sz val="10"/>
      <color indexed="18"/>
      <name val="Tahoma"/>
      <family val="2"/>
    </font>
    <font>
      <sz val="10"/>
      <color indexed="9"/>
      <name val="Tahoma"/>
      <family val="2"/>
    </font>
    <font>
      <b/>
      <sz val="10"/>
      <color indexed="54"/>
      <name val="Tahoma"/>
      <family val="2"/>
    </font>
    <font>
      <sz val="8"/>
      <color indexed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sz val="10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7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dashed">
        <color indexed="22"/>
      </top>
      <bottom style="dashed">
        <color indexed="22"/>
      </bottom>
      <diagonal/>
    </border>
    <border>
      <left style="dashed">
        <color indexed="22"/>
      </left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ashed">
        <color indexed="22"/>
      </right>
      <top style="dashed">
        <color indexed="22"/>
      </top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9"/>
      </left>
      <right/>
      <top/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 style="dashed">
        <color indexed="22"/>
      </bottom>
      <diagonal/>
    </border>
    <border>
      <left style="dotted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dashed">
        <color indexed="22"/>
      </bottom>
      <diagonal/>
    </border>
    <border>
      <left/>
      <right style="dashed">
        <color indexed="22"/>
      </right>
      <top/>
      <bottom style="dashed">
        <color indexed="22"/>
      </bottom>
      <diagonal/>
    </border>
    <border>
      <left style="dashed">
        <color indexed="22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3" fillId="2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 vertical="top"/>
    </xf>
    <xf numFmtId="4" fontId="5" fillId="3" borderId="1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2" fillId="0" borderId="0" xfId="0" applyFont="1" applyProtection="1"/>
    <xf numFmtId="0" fontId="8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Protection="1"/>
    <xf numFmtId="4" fontId="2" fillId="0" borderId="0" xfId="0" applyNumberFormat="1" applyFont="1" applyFill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6" xfId="0" applyFont="1" applyFill="1" applyBorder="1" applyProtection="1"/>
    <xf numFmtId="4" fontId="2" fillId="0" borderId="0" xfId="0" applyNumberFormat="1" applyFont="1" applyBorder="1" applyProtection="1"/>
    <xf numFmtId="0" fontId="1" fillId="0" borderId="0" xfId="0" applyFont="1" applyProtection="1"/>
    <xf numFmtId="0" fontId="2" fillId="0" borderId="0" xfId="0" applyFont="1" applyFill="1" applyBorder="1" applyProtection="1"/>
    <xf numFmtId="4" fontId="2" fillId="0" borderId="0" xfId="0" applyNumberFormat="1" applyFont="1" applyFill="1" applyAlignment="1" applyProtection="1">
      <alignment horizontal="center"/>
    </xf>
    <xf numFmtId="4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9" fillId="0" borderId="7" xfId="0" applyFont="1" applyBorder="1" applyAlignment="1" applyProtection="1">
      <alignment horizontal="right"/>
    </xf>
    <xf numFmtId="0" fontId="9" fillId="0" borderId="8" xfId="0" applyFont="1" applyFill="1" applyBorder="1" applyAlignment="1" applyProtection="1">
      <alignment horizontal="right"/>
    </xf>
    <xf numFmtId="0" fontId="9" fillId="0" borderId="8" xfId="0" applyFont="1" applyBorder="1" applyAlignment="1" applyProtection="1">
      <alignment horizontal="right" vertical="top"/>
    </xf>
    <xf numFmtId="0" fontId="9" fillId="0" borderId="8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9" xfId="0" applyFont="1" applyFill="1" applyBorder="1" applyProtection="1"/>
    <xf numFmtId="0" fontId="2" fillId="0" borderId="11" xfId="0" applyFont="1" applyBorder="1" applyProtection="1"/>
    <xf numFmtId="4" fontId="2" fillId="0" borderId="12" xfId="0" applyNumberFormat="1" applyFont="1" applyFill="1" applyBorder="1" applyAlignment="1" applyProtection="1"/>
    <xf numFmtId="0" fontId="3" fillId="2" borderId="2" xfId="0" applyFont="1" applyFill="1" applyBorder="1" applyAlignment="1" applyProtection="1">
      <alignment horizontal="right" vertical="center"/>
    </xf>
    <xf numFmtId="0" fontId="9" fillId="4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4" fillId="0" borderId="0" xfId="0" applyFont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4" fontId="2" fillId="5" borderId="1" xfId="0" applyNumberFormat="1" applyFont="1" applyFill="1" applyBorder="1" applyAlignment="1" applyProtection="1">
      <alignment horizontal="center"/>
    </xf>
    <xf numFmtId="4" fontId="12" fillId="0" borderId="0" xfId="0" applyNumberFormat="1" applyFont="1" applyAlignment="1" applyProtection="1">
      <alignment horizontal="center"/>
    </xf>
    <xf numFmtId="0" fontId="9" fillId="4" borderId="0" xfId="0" applyNumberFormat="1" applyFont="1" applyFill="1" applyBorder="1" applyAlignment="1" applyProtection="1">
      <alignment horizontal="right"/>
    </xf>
    <xf numFmtId="0" fontId="9" fillId="0" borderId="6" xfId="0" quotePrefix="1" applyFont="1" applyFill="1" applyBorder="1" applyProtection="1"/>
    <xf numFmtId="0" fontId="9" fillId="0" borderId="9" xfId="0" applyFont="1" applyBorder="1" applyProtection="1"/>
    <xf numFmtId="0" fontId="4" fillId="0" borderId="13" xfId="0" applyFont="1" applyBorder="1" applyProtection="1"/>
    <xf numFmtId="0" fontId="1" fillId="0" borderId="13" xfId="0" applyFont="1" applyBorder="1" applyProtection="1"/>
    <xf numFmtId="4" fontId="4" fillId="0" borderId="13" xfId="0" applyNumberFormat="1" applyFont="1" applyFill="1" applyBorder="1" applyAlignment="1" applyProtection="1"/>
    <xf numFmtId="0" fontId="1" fillId="0" borderId="14" xfId="0" applyFont="1" applyBorder="1" applyProtection="1"/>
    <xf numFmtId="0" fontId="2" fillId="0" borderId="15" xfId="0" applyFont="1" applyBorder="1" applyProtection="1"/>
    <xf numFmtId="0" fontId="6" fillId="0" borderId="13" xfId="0" applyFont="1" applyBorder="1" applyProtection="1"/>
    <xf numFmtId="4" fontId="6" fillId="0" borderId="13" xfId="0" applyNumberFormat="1" applyFont="1" applyFill="1" applyBorder="1" applyAlignment="1" applyProtection="1"/>
    <xf numFmtId="0" fontId="1" fillId="0" borderId="16" xfId="0" applyFont="1" applyBorder="1" applyProtection="1"/>
    <xf numFmtId="0" fontId="2" fillId="0" borderId="3" xfId="0" applyFont="1" applyBorder="1" applyProtection="1"/>
    <xf numFmtId="0" fontId="1" fillId="0" borderId="9" xfId="0" applyFont="1" applyBorder="1" applyProtection="1"/>
    <xf numFmtId="0" fontId="2" fillId="0" borderId="8" xfId="0" applyFont="1" applyBorder="1" applyProtection="1"/>
    <xf numFmtId="4" fontId="2" fillId="0" borderId="13" xfId="0" applyNumberFormat="1" applyFont="1" applyFill="1" applyBorder="1" applyAlignment="1" applyProtection="1"/>
    <xf numFmtId="4" fontId="10" fillId="0" borderId="13" xfId="0" applyNumberFormat="1" applyFont="1" applyFill="1" applyBorder="1" applyAlignment="1" applyProtection="1"/>
    <xf numFmtId="4" fontId="10" fillId="4" borderId="13" xfId="0" applyNumberFormat="1" applyFont="1" applyFill="1" applyBorder="1" applyAlignment="1" applyProtection="1"/>
    <xf numFmtId="0" fontId="7" fillId="0" borderId="17" xfId="0" applyFont="1" applyFill="1" applyBorder="1" applyProtection="1"/>
    <xf numFmtId="0" fontId="7" fillId="0" borderId="18" xfId="0" applyFont="1" applyFill="1" applyBorder="1" applyProtection="1"/>
    <xf numFmtId="4" fontId="5" fillId="0" borderId="17" xfId="0" applyNumberFormat="1" applyFont="1" applyFill="1" applyBorder="1" applyAlignment="1" applyProtection="1">
      <alignment horizontal="center" vertical="center"/>
    </xf>
    <xf numFmtId="0" fontId="6" fillId="0" borderId="19" xfId="0" applyFont="1" applyBorder="1" applyProtection="1"/>
    <xf numFmtId="0" fontId="6" fillId="0" borderId="8" xfId="0" applyFont="1" applyBorder="1" applyProtection="1"/>
    <xf numFmtId="0" fontId="6" fillId="0" borderId="8" xfId="0" applyFont="1" applyFill="1" applyBorder="1" applyProtection="1"/>
    <xf numFmtId="0" fontId="2" fillId="0" borderId="20" xfId="0" applyFont="1" applyBorder="1" applyProtection="1"/>
    <xf numFmtId="0" fontId="2" fillId="0" borderId="7" xfId="0" applyFont="1" applyBorder="1" applyProtection="1"/>
    <xf numFmtId="0" fontId="2" fillId="0" borderId="21" xfId="0" applyFont="1" applyBorder="1" applyProtection="1"/>
    <xf numFmtId="0" fontId="9" fillId="0" borderId="9" xfId="0" applyFont="1" applyFill="1" applyBorder="1" applyProtection="1"/>
    <xf numFmtId="0" fontId="2" fillId="0" borderId="21" xfId="0" applyFont="1" applyFill="1" applyBorder="1" applyProtection="1"/>
    <xf numFmtId="0" fontId="9" fillId="0" borderId="9" xfId="0" quotePrefix="1" applyFont="1" applyFill="1" applyBorder="1" applyProtection="1"/>
    <xf numFmtId="0" fontId="2" fillId="0" borderId="13" xfId="0" applyFont="1" applyFill="1" applyBorder="1" applyProtection="1"/>
    <xf numFmtId="0" fontId="1" fillId="0" borderId="22" xfId="0" applyFont="1" applyBorder="1" applyProtection="1"/>
    <xf numFmtId="0" fontId="1" fillId="0" borderId="22" xfId="0" applyFont="1" applyFill="1" applyBorder="1" applyProtection="1"/>
    <xf numFmtId="0" fontId="6" fillId="0" borderId="20" xfId="0" applyFont="1" applyBorder="1" applyProtection="1"/>
    <xf numFmtId="0" fontId="2" fillId="0" borderId="14" xfId="0" applyFont="1" applyBorder="1" applyProtection="1"/>
    <xf numFmtId="0" fontId="6" fillId="0" borderId="20" xfId="0" applyFont="1" applyFill="1" applyBorder="1" applyProtection="1"/>
    <xf numFmtId="0" fontId="9" fillId="0" borderId="10" xfId="0" quotePrefix="1" applyFont="1" applyFill="1" applyBorder="1" applyProtection="1"/>
    <xf numFmtId="0" fontId="2" fillId="0" borderId="14" xfId="0" applyFont="1" applyFill="1" applyBorder="1" applyProtection="1"/>
    <xf numFmtId="0" fontId="6" fillId="0" borderId="7" xfId="0" applyFont="1" applyFill="1" applyBorder="1" applyProtection="1"/>
    <xf numFmtId="0" fontId="9" fillId="0" borderId="23" xfId="0" applyFont="1" applyFill="1" applyBorder="1" applyProtection="1"/>
    <xf numFmtId="0" fontId="2" fillId="0" borderId="24" xfId="0" applyFont="1" applyFill="1" applyBorder="1" applyProtection="1"/>
    <xf numFmtId="0" fontId="6" fillId="0" borderId="7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6" fillId="0" borderId="25" xfId="0" applyFont="1" applyFill="1" applyBorder="1" applyProtection="1"/>
    <xf numFmtId="0" fontId="2" fillId="0" borderId="26" xfId="0" applyFont="1" applyFill="1" applyBorder="1" applyProtection="1"/>
    <xf numFmtId="0" fontId="2" fillId="0" borderId="27" xfId="0" applyFont="1" applyFill="1" applyBorder="1" applyProtection="1"/>
    <xf numFmtId="0" fontId="6" fillId="0" borderId="25" xfId="0" applyFont="1" applyBorder="1" applyProtection="1"/>
    <xf numFmtId="0" fontId="2" fillId="0" borderId="26" xfId="0" applyFont="1" applyBorder="1" applyProtection="1"/>
    <xf numFmtId="0" fontId="2" fillId="0" borderId="27" xfId="0" applyFont="1" applyBorder="1" applyProtection="1"/>
    <xf numFmtId="0" fontId="2" fillId="0" borderId="28" xfId="0" applyFont="1" applyBorder="1" applyProtection="1"/>
    <xf numFmtId="0" fontId="2" fillId="0" borderId="19" xfId="0" applyFont="1" applyBorder="1" applyProtection="1"/>
    <xf numFmtId="4" fontId="2" fillId="0" borderId="19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5" fillId="3" borderId="9" xfId="0" applyFont="1" applyFill="1" applyBorder="1" applyProtection="1"/>
    <xf numFmtId="0" fontId="7" fillId="3" borderId="6" xfId="0" applyFont="1" applyFill="1" applyBorder="1" applyProtection="1"/>
    <xf numFmtId="4" fontId="7" fillId="3" borderId="21" xfId="0" applyNumberFormat="1" applyFont="1" applyFill="1" applyBorder="1" applyAlignment="1" applyProtection="1"/>
    <xf numFmtId="0" fontId="6" fillId="0" borderId="9" xfId="0" applyFont="1" applyBorder="1" applyProtection="1"/>
    <xf numFmtId="0" fontId="6" fillId="0" borderId="9" xfId="0" applyFont="1" applyFill="1" applyBorder="1" applyProtection="1"/>
    <xf numFmtId="0" fontId="2" fillId="0" borderId="29" xfId="0" applyFont="1" applyBorder="1" applyProtection="1"/>
    <xf numFmtId="0" fontId="1" fillId="0" borderId="30" xfId="0" applyFont="1" applyBorder="1" applyProtection="1"/>
    <xf numFmtId="0" fontId="5" fillId="3" borderId="6" xfId="0" applyFont="1" applyFill="1" applyBorder="1" applyProtection="1"/>
    <xf numFmtId="0" fontId="4" fillId="0" borderId="9" xfId="0" applyFont="1" applyBorder="1" applyProtection="1"/>
    <xf numFmtId="0" fontId="5" fillId="4" borderId="6" xfId="0" applyFont="1" applyFill="1" applyBorder="1" applyProtection="1"/>
    <xf numFmtId="0" fontId="5" fillId="0" borderId="6" xfId="0" applyFont="1" applyFill="1" applyBorder="1" applyProtection="1"/>
    <xf numFmtId="4" fontId="7" fillId="3" borderId="13" xfId="0" applyNumberFormat="1" applyFont="1" applyFill="1" applyBorder="1" applyAlignment="1" applyProtection="1"/>
    <xf numFmtId="4" fontId="11" fillId="0" borderId="13" xfId="0" applyNumberFormat="1" applyFont="1" applyFill="1" applyBorder="1" applyAlignment="1" applyProtection="1"/>
    <xf numFmtId="4" fontId="5" fillId="3" borderId="13" xfId="0" applyNumberFormat="1" applyFont="1" applyFill="1" applyBorder="1" applyAlignment="1" applyProtection="1"/>
    <xf numFmtId="4" fontId="2" fillId="0" borderId="31" xfId="0" applyNumberFormat="1" applyFont="1" applyFill="1" applyBorder="1" applyAlignment="1" applyProtection="1">
      <alignment horizontal="center"/>
    </xf>
    <xf numFmtId="4" fontId="2" fillId="0" borderId="32" xfId="0" applyNumberFormat="1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right" vertical="top"/>
      <protection locked="0"/>
    </xf>
    <xf numFmtId="4" fontId="2" fillId="5" borderId="1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4" fontId="5" fillId="3" borderId="13" xfId="0" applyNumberFormat="1" applyFont="1" applyFill="1" applyBorder="1" applyAlignment="1" applyProtection="1">
      <alignment horizontal="center" vertical="center" wrapText="1"/>
    </xf>
    <xf numFmtId="3" fontId="3" fillId="2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Alignment="1" applyProtection="1">
      <alignment vertical="top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7" fillId="0" borderId="17" xfId="0" applyNumberFormat="1" applyFont="1" applyFill="1" applyBorder="1" applyProtection="1"/>
    <xf numFmtId="3" fontId="1" fillId="0" borderId="9" xfId="0" applyNumberFormat="1" applyFont="1" applyBorder="1" applyProtection="1"/>
    <xf numFmtId="3" fontId="6" fillId="0" borderId="13" xfId="0" applyNumberFormat="1" applyFont="1" applyFill="1" applyBorder="1" applyAlignment="1" applyProtection="1"/>
    <xf numFmtId="3" fontId="2" fillId="0" borderId="21" xfId="0" applyNumberFormat="1" applyFont="1" applyBorder="1" applyProtection="1"/>
    <xf numFmtId="3" fontId="2" fillId="0" borderId="14" xfId="0" applyNumberFormat="1" applyFont="1" applyBorder="1" applyProtection="1"/>
    <xf numFmtId="3" fontId="2" fillId="0" borderId="13" xfId="0" applyNumberFormat="1" applyFont="1" applyFill="1" applyBorder="1" applyAlignment="1" applyProtection="1"/>
    <xf numFmtId="3" fontId="2" fillId="0" borderId="24" xfId="0" applyNumberFormat="1" applyFont="1" applyFill="1" applyBorder="1" applyProtection="1"/>
    <xf numFmtId="3" fontId="2" fillId="0" borderId="21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10" fillId="0" borderId="13" xfId="0" applyNumberFormat="1" applyFont="1" applyFill="1" applyBorder="1" applyAlignment="1" applyProtection="1"/>
    <xf numFmtId="3" fontId="2" fillId="0" borderId="24" xfId="0" applyNumberFormat="1" applyFont="1" applyBorder="1" applyProtection="1"/>
    <xf numFmtId="3" fontId="10" fillId="4" borderId="13" xfId="0" applyNumberFormat="1" applyFont="1" applyFill="1" applyBorder="1" applyAlignment="1" applyProtection="1"/>
    <xf numFmtId="3" fontId="2" fillId="0" borderId="13" xfId="0" applyNumberFormat="1" applyFont="1" applyFill="1" applyBorder="1" applyProtection="1"/>
    <xf numFmtId="3" fontId="2" fillId="0" borderId="19" xfId="0" applyNumberFormat="1" applyFont="1" applyBorder="1" applyProtection="1"/>
    <xf numFmtId="3" fontId="2" fillId="0" borderId="0" xfId="0" applyNumberFormat="1" applyFont="1" applyBorder="1" applyProtection="1"/>
    <xf numFmtId="3" fontId="2" fillId="0" borderId="9" xfId="0" applyNumberFormat="1" applyFont="1" applyBorder="1" applyProtection="1"/>
    <xf numFmtId="3" fontId="7" fillId="3" borderId="13" xfId="0" applyNumberFormat="1" applyFont="1" applyFill="1" applyBorder="1" applyAlignment="1" applyProtection="1"/>
    <xf numFmtId="3" fontId="5" fillId="0" borderId="0" xfId="0" applyNumberFormat="1" applyFont="1" applyFill="1" applyBorder="1" applyProtection="1"/>
    <xf numFmtId="3" fontId="5" fillId="0" borderId="6" xfId="0" applyNumberFormat="1" applyFont="1" applyFill="1" applyBorder="1" applyProtection="1"/>
    <xf numFmtId="3" fontId="2" fillId="0" borderId="9" xfId="0" applyNumberFormat="1" applyFont="1" applyFill="1" applyBorder="1" applyProtection="1"/>
    <xf numFmtId="3" fontId="5" fillId="3" borderId="13" xfId="0" applyNumberFormat="1" applyFont="1" applyFill="1" applyBorder="1" applyAlignment="1" applyProtection="1"/>
    <xf numFmtId="3" fontId="2" fillId="0" borderId="0" xfId="0" applyNumberFormat="1" applyFont="1" applyFill="1" applyBorder="1" applyProtection="1"/>
    <xf numFmtId="3" fontId="2" fillId="0" borderId="12" xfId="0" applyNumberFormat="1" applyFont="1" applyBorder="1" applyProtection="1"/>
    <xf numFmtId="3" fontId="2" fillId="0" borderId="0" xfId="0" applyNumberFormat="1" applyFont="1" applyProtection="1"/>
    <xf numFmtId="3" fontId="2" fillId="0" borderId="0" xfId="0" applyNumberFormat="1" applyFont="1" applyAlignment="1" applyProtection="1">
      <alignment horizontal="right"/>
    </xf>
    <xf numFmtId="4" fontId="5" fillId="3" borderId="13" xfId="0" applyNumberFormat="1" applyFont="1" applyFill="1" applyBorder="1" applyAlignment="1" applyProtection="1">
      <alignment horizontal="left" vertical="center"/>
    </xf>
    <xf numFmtId="3" fontId="7" fillId="3" borderId="2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0F0F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 fitToPage="1"/>
  </sheetPr>
  <dimension ref="A1:AV280"/>
  <sheetViews>
    <sheetView tabSelected="1" defaultGridColor="0" topLeftCell="D1" colorId="9" zoomScaleNormal="90" workbookViewId="0">
      <selection activeCell="G13" sqref="G13"/>
    </sheetView>
  </sheetViews>
  <sheetFormatPr baseColWidth="10" defaultColWidth="4.33203125" defaultRowHeight="13.2" outlineLevelRow="1" x14ac:dyDescent="0.25"/>
  <cols>
    <col min="1" max="1" width="19.6640625" style="33" customWidth="1"/>
    <col min="2" max="2" width="4.33203125" style="25" customWidth="1"/>
    <col min="3" max="4" width="4.33203125" style="12" customWidth="1"/>
    <col min="5" max="5" width="64.33203125" style="12" customWidth="1"/>
    <col min="6" max="7" width="15.6640625" style="153" customWidth="1"/>
    <col min="8" max="8" width="15.6640625" style="3" customWidth="1"/>
    <col min="9" max="9" width="1.33203125" style="18" customWidth="1"/>
    <col min="10" max="16" width="12.6640625" style="3" customWidth="1"/>
    <col min="17" max="21" width="13.5546875" style="3" customWidth="1"/>
    <col min="22" max="27" width="12.6640625" style="3" customWidth="1"/>
    <col min="28" max="16384" width="4.33203125" style="12"/>
  </cols>
  <sheetData>
    <row r="1" spans="1:48" ht="19.5" customHeight="1" x14ac:dyDescent="0.25">
      <c r="A1" s="30"/>
      <c r="B1" s="10" t="s">
        <v>19</v>
      </c>
      <c r="C1" s="11"/>
      <c r="D1" s="11"/>
      <c r="E1" s="11"/>
      <c r="F1" s="126"/>
      <c r="G1" s="126"/>
      <c r="H1" s="40" t="s">
        <v>126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"/>
    </row>
    <row r="2" spans="1:48" s="14" customFormat="1" ht="10.5" customHeight="1" x14ac:dyDescent="0.25">
      <c r="A2" s="31"/>
      <c r="B2" s="2"/>
      <c r="C2" s="2"/>
      <c r="D2" s="2"/>
      <c r="E2" s="2"/>
      <c r="F2" s="127"/>
      <c r="G2" s="127"/>
      <c r="H2" s="1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48" s="16" customFormat="1" ht="47.25" customHeight="1" x14ac:dyDescent="0.25">
      <c r="A3" s="32"/>
      <c r="B3" s="15"/>
      <c r="F3" s="128"/>
      <c r="G3" s="128"/>
      <c r="H3" s="122" t="s">
        <v>130</v>
      </c>
      <c r="I3" s="1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48" ht="37.5" customHeight="1" x14ac:dyDescent="0.25">
      <c r="A4" s="41" t="s">
        <v>20</v>
      </c>
      <c r="B4" s="155" t="s">
        <v>16</v>
      </c>
      <c r="C4" s="155"/>
      <c r="D4" s="155"/>
      <c r="E4" s="155"/>
      <c r="F4" s="129" t="s">
        <v>127</v>
      </c>
      <c r="G4" s="129" t="s">
        <v>128</v>
      </c>
      <c r="H4" s="125" t="s">
        <v>129</v>
      </c>
      <c r="J4" s="5" t="s">
        <v>0</v>
      </c>
      <c r="K4" s="5" t="s">
        <v>17</v>
      </c>
      <c r="L4" s="5" t="s">
        <v>10</v>
      </c>
      <c r="M4" s="5" t="s">
        <v>11</v>
      </c>
      <c r="N4" s="5" t="s">
        <v>12</v>
      </c>
      <c r="O4" s="5" t="s">
        <v>118</v>
      </c>
      <c r="P4" s="5" t="s">
        <v>117</v>
      </c>
      <c r="Q4" s="5" t="s">
        <v>119</v>
      </c>
      <c r="R4" s="5" t="s">
        <v>120</v>
      </c>
      <c r="S4" s="5" t="s">
        <v>121</v>
      </c>
      <c r="T4" s="124" t="s">
        <v>124</v>
      </c>
      <c r="U4" s="124" t="s">
        <v>125</v>
      </c>
      <c r="V4" s="5" t="s">
        <v>123</v>
      </c>
      <c r="W4" s="5" t="s">
        <v>13</v>
      </c>
      <c r="X4" s="5" t="s">
        <v>14</v>
      </c>
      <c r="Y4" s="5" t="s">
        <v>15</v>
      </c>
      <c r="Z4" s="5" t="s">
        <v>122</v>
      </c>
      <c r="AA4" s="5" t="s">
        <v>18</v>
      </c>
    </row>
    <row r="5" spans="1:48" s="14" customFormat="1" ht="9.9" customHeight="1" x14ac:dyDescent="0.25">
      <c r="A5" s="41"/>
      <c r="B5" s="34"/>
      <c r="C5" s="65"/>
      <c r="D5" s="66"/>
      <c r="E5" s="66"/>
      <c r="F5" s="130"/>
      <c r="G5" s="130"/>
      <c r="H5" s="67"/>
      <c r="I5" s="19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48" x14ac:dyDescent="0.25">
      <c r="A6" s="41"/>
      <c r="B6" s="51" t="s">
        <v>21</v>
      </c>
      <c r="C6" s="52"/>
      <c r="D6" s="52"/>
      <c r="E6" s="60"/>
      <c r="F6" s="131"/>
      <c r="G6" s="131"/>
      <c r="H6" s="53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7" spans="1:48" x14ac:dyDescent="0.25">
      <c r="A7" s="41"/>
      <c r="B7" s="54"/>
      <c r="C7" s="56" t="s">
        <v>22</v>
      </c>
      <c r="D7" s="55"/>
      <c r="E7" s="36"/>
      <c r="F7" s="132">
        <f>F8+F9</f>
        <v>974424</v>
      </c>
      <c r="G7" s="132">
        <f>G8+G9</f>
        <v>959972</v>
      </c>
      <c r="H7" s="57">
        <f>H8+H9</f>
        <v>977035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8" spans="1:48" x14ac:dyDescent="0.25">
      <c r="A8" s="41" t="s">
        <v>23</v>
      </c>
      <c r="B8" s="20"/>
      <c r="C8" s="68"/>
      <c r="D8" s="35" t="s">
        <v>6</v>
      </c>
      <c r="E8" s="73"/>
      <c r="F8" s="133"/>
      <c r="G8" s="133"/>
      <c r="H8" s="62">
        <f>SUM(J8:Z8)</f>
        <v>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46">
        <f>SUM(J8:Z8)</f>
        <v>0</v>
      </c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21"/>
      <c r="AO8" s="21"/>
      <c r="AP8" s="21"/>
      <c r="AQ8" s="21"/>
      <c r="AR8" s="21"/>
      <c r="AS8" s="21"/>
      <c r="AT8" s="21"/>
      <c r="AU8" s="21"/>
      <c r="AV8" s="21"/>
    </row>
    <row r="9" spans="1:48" x14ac:dyDescent="0.25">
      <c r="A9" s="41">
        <v>705</v>
      </c>
      <c r="B9" s="58"/>
      <c r="C9" s="80"/>
      <c r="D9" s="36" t="s">
        <v>7</v>
      </c>
      <c r="E9" s="81"/>
      <c r="F9" s="134">
        <v>974424</v>
      </c>
      <c r="G9" s="134">
        <v>959972</v>
      </c>
      <c r="H9" s="62">
        <f>SUM(J9:Z9)</f>
        <v>977035</v>
      </c>
      <c r="J9" s="7">
        <f>977035-K9-L9-M9-N9-O9-P9-Q9-R9-S9-T9-U9-V9-W9-X9-Y9-Z9</f>
        <v>939731</v>
      </c>
      <c r="K9" s="7">
        <v>4600</v>
      </c>
      <c r="L9" s="7">
        <v>17800</v>
      </c>
      <c r="M9" s="7"/>
      <c r="N9" s="7"/>
      <c r="O9" s="7">
        <v>9284</v>
      </c>
      <c r="P9" s="7"/>
      <c r="Q9" s="7"/>
      <c r="R9" s="7">
        <v>5620</v>
      </c>
      <c r="S9" s="7"/>
      <c r="T9" s="7"/>
      <c r="U9" s="7"/>
      <c r="V9" s="7"/>
      <c r="W9" s="7"/>
      <c r="X9" s="7"/>
      <c r="Y9" s="7"/>
      <c r="Z9" s="7"/>
      <c r="AA9" s="46">
        <f>SUM(J9:Z9)</f>
        <v>977035</v>
      </c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1:48" x14ac:dyDescent="0.25">
      <c r="A10" s="41" t="s">
        <v>24</v>
      </c>
      <c r="B10" s="78"/>
      <c r="C10" s="91" t="s">
        <v>115</v>
      </c>
      <c r="D10" s="92"/>
      <c r="E10" s="93"/>
      <c r="F10" s="135">
        <f>F11+F12+F13</f>
        <v>0</v>
      </c>
      <c r="G10" s="135">
        <f>G11+G12+G13</f>
        <v>0</v>
      </c>
      <c r="H10" s="62">
        <f>H11+H12+H13</f>
        <v>0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</row>
    <row r="11" spans="1:48" outlineLevel="1" x14ac:dyDescent="0.25">
      <c r="A11" s="41"/>
      <c r="B11" s="58"/>
      <c r="C11" s="85"/>
      <c r="D11" s="86" t="s">
        <v>100</v>
      </c>
      <c r="E11" s="87"/>
      <c r="F11" s="136"/>
      <c r="G11" s="136"/>
      <c r="H11" s="62">
        <f>SUM(J11:Z11)</f>
        <v>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46">
        <f>SUM(J11:Z11)</f>
        <v>0</v>
      </c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</row>
    <row r="12" spans="1:48" outlineLevel="1" x14ac:dyDescent="0.25">
      <c r="A12" s="41"/>
      <c r="B12" s="58"/>
      <c r="C12" s="70"/>
      <c r="D12" s="76" t="s">
        <v>110</v>
      </c>
      <c r="E12" s="75"/>
      <c r="F12" s="137"/>
      <c r="G12" s="137"/>
      <c r="H12" s="62">
        <f>SUM(J12:Z12)</f>
        <v>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46">
        <f>SUM(J12:Z12)</f>
        <v>0</v>
      </c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</row>
    <row r="13" spans="1:48" outlineLevel="1" x14ac:dyDescent="0.25">
      <c r="A13" s="48"/>
      <c r="B13" s="58"/>
      <c r="C13" s="82"/>
      <c r="D13" s="83" t="s">
        <v>109</v>
      </c>
      <c r="E13" s="84"/>
      <c r="F13" s="138"/>
      <c r="G13" s="138"/>
      <c r="H13" s="62">
        <f>SUM(J13:Z13)</f>
        <v>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46">
        <f>SUM(J13:Z13)</f>
        <v>0</v>
      </c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</row>
    <row r="14" spans="1:48" x14ac:dyDescent="0.25">
      <c r="A14" s="41">
        <v>73</v>
      </c>
      <c r="B14" s="78"/>
      <c r="C14" s="94" t="s">
        <v>25</v>
      </c>
      <c r="D14" s="95"/>
      <c r="E14" s="96"/>
      <c r="F14" s="139">
        <f>SUM(H14:X14)</f>
        <v>0</v>
      </c>
      <c r="G14" s="139">
        <f>SUM(I14:Y14)</f>
        <v>0</v>
      </c>
      <c r="H14" s="63">
        <f>SUM(J14:Z14)</f>
        <v>0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46">
        <f>SUM(J14:Z14)</f>
        <v>0</v>
      </c>
    </row>
    <row r="15" spans="1:48" x14ac:dyDescent="0.25">
      <c r="A15" s="41"/>
      <c r="B15" s="78"/>
      <c r="C15" s="94" t="s">
        <v>26</v>
      </c>
      <c r="D15" s="95"/>
      <c r="E15" s="96"/>
      <c r="F15" s="139">
        <f>F16+F17+F18+F19</f>
        <v>-371660</v>
      </c>
      <c r="G15" s="139">
        <f>G16+G17+G18+G19</f>
        <v>-368623</v>
      </c>
      <c r="H15" s="63">
        <f>H16+H17+H18+H19</f>
        <v>-404957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</row>
    <row r="16" spans="1:48" x14ac:dyDescent="0.25">
      <c r="A16" s="41" t="s">
        <v>27</v>
      </c>
      <c r="B16" s="58"/>
      <c r="C16" s="88"/>
      <c r="D16" s="89" t="s">
        <v>1</v>
      </c>
      <c r="E16" s="90"/>
      <c r="F16" s="140"/>
      <c r="G16" s="140"/>
      <c r="H16" s="62">
        <f>SUM(J16:Z16)</f>
        <v>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46">
        <f>SUM(J16:Z16)</f>
        <v>0</v>
      </c>
    </row>
    <row r="17" spans="1:27" x14ac:dyDescent="0.25">
      <c r="A17" s="41" t="s">
        <v>28</v>
      </c>
      <c r="B17" s="58"/>
      <c r="C17" s="69"/>
      <c r="D17" s="35" t="s">
        <v>29</v>
      </c>
      <c r="E17" s="73"/>
      <c r="F17" s="133">
        <v>-315758</v>
      </c>
      <c r="G17" s="133">
        <v>-309723</v>
      </c>
      <c r="H17" s="62">
        <f>SUM(J17:Z17)</f>
        <v>-344457</v>
      </c>
      <c r="J17" s="7">
        <v>-344457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6">
        <f>SUM(J17:Z17)</f>
        <v>-344457</v>
      </c>
    </row>
    <row r="18" spans="1:27" x14ac:dyDescent="0.25">
      <c r="A18" s="41" t="s">
        <v>30</v>
      </c>
      <c r="B18" s="58"/>
      <c r="C18" s="69"/>
      <c r="D18" s="35" t="s">
        <v>31</v>
      </c>
      <c r="E18" s="73"/>
      <c r="F18" s="133">
        <v>-55902</v>
      </c>
      <c r="G18" s="133">
        <v>-58900</v>
      </c>
      <c r="H18" s="62">
        <f>SUM(J18:Z18)</f>
        <v>-60500</v>
      </c>
      <c r="J18" s="7">
        <v>-60500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46">
        <f>SUM(J18:Z18)</f>
        <v>-60500</v>
      </c>
    </row>
    <row r="19" spans="1:27" x14ac:dyDescent="0.25">
      <c r="A19" s="41" t="s">
        <v>32</v>
      </c>
      <c r="B19" s="58"/>
      <c r="C19" s="80"/>
      <c r="D19" s="36" t="s">
        <v>33</v>
      </c>
      <c r="E19" s="81"/>
      <c r="F19" s="134"/>
      <c r="G19" s="134"/>
      <c r="H19" s="62">
        <f>SUM(J19:Z19)</f>
        <v>0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46">
        <f>SUM(J19:Z19)</f>
        <v>0</v>
      </c>
    </row>
    <row r="20" spans="1:27" x14ac:dyDescent="0.25">
      <c r="A20" s="41"/>
      <c r="B20" s="78"/>
      <c r="C20" s="94" t="s">
        <v>34</v>
      </c>
      <c r="D20" s="95"/>
      <c r="E20" s="96"/>
      <c r="F20" s="139">
        <f>F21+F22</f>
        <v>1906058</v>
      </c>
      <c r="G20" s="139">
        <f>G21+G22</f>
        <v>1953935.87</v>
      </c>
      <c r="H20" s="63">
        <f>H21+H22</f>
        <v>1967824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</row>
    <row r="21" spans="1:27" x14ac:dyDescent="0.25">
      <c r="A21" s="41">
        <v>75</v>
      </c>
      <c r="B21" s="58"/>
      <c r="C21" s="72"/>
      <c r="D21" s="89" t="s">
        <v>35</v>
      </c>
      <c r="E21" s="90"/>
      <c r="F21" s="140">
        <v>140499</v>
      </c>
      <c r="G21" s="140">
        <v>177331.87</v>
      </c>
      <c r="H21" s="62">
        <f>SUM(J21:Z21)</f>
        <v>181461</v>
      </c>
      <c r="J21" s="7">
        <v>113111</v>
      </c>
      <c r="K21" s="7">
        <v>68350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46">
        <f>SUM(J21:Z21)</f>
        <v>181461</v>
      </c>
    </row>
    <row r="22" spans="1:27" x14ac:dyDescent="0.25">
      <c r="A22" s="41" t="s">
        <v>36</v>
      </c>
      <c r="B22" s="58"/>
      <c r="C22" s="71"/>
      <c r="D22" s="36" t="s">
        <v>37</v>
      </c>
      <c r="E22" s="81"/>
      <c r="F22" s="134">
        <v>1765559</v>
      </c>
      <c r="G22" s="134">
        <v>1776604</v>
      </c>
      <c r="H22" s="62">
        <f>SUM(J22:Z22)</f>
        <v>1786363</v>
      </c>
      <c r="J22" s="7">
        <f>1786363-K22</f>
        <v>261608</v>
      </c>
      <c r="K22" s="7">
        <v>1524755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46">
        <f>SUM(J22:Z22)</f>
        <v>1786363</v>
      </c>
    </row>
    <row r="23" spans="1:27" x14ac:dyDescent="0.25">
      <c r="A23" s="41"/>
      <c r="B23" s="78"/>
      <c r="C23" s="94" t="s">
        <v>38</v>
      </c>
      <c r="D23" s="95"/>
      <c r="E23" s="96"/>
      <c r="F23" s="139">
        <f>F24+F25+F26</f>
        <v>-1567899</v>
      </c>
      <c r="G23" s="139">
        <f>G24+G25+G26</f>
        <v>-1488633.02</v>
      </c>
      <c r="H23" s="63">
        <f>H24+H25+H26</f>
        <v>-1560441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1:27" x14ac:dyDescent="0.25">
      <c r="A24" s="41" t="s">
        <v>39</v>
      </c>
      <c r="B24" s="58"/>
      <c r="C24" s="72"/>
      <c r="D24" s="89" t="s">
        <v>40</v>
      </c>
      <c r="E24" s="90"/>
      <c r="F24" s="140">
        <v>-1516016</v>
      </c>
      <c r="G24" s="140">
        <v>-1457833.02</v>
      </c>
      <c r="H24" s="62">
        <f>SUM(J24:Z24)</f>
        <v>-1519766</v>
      </c>
      <c r="J24" s="7">
        <v>-1519766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46">
        <f>SUM(J24:Z24)</f>
        <v>-1519766</v>
      </c>
    </row>
    <row r="25" spans="1:27" x14ac:dyDescent="0.25">
      <c r="A25" s="41" t="s">
        <v>41</v>
      </c>
      <c r="B25" s="58"/>
      <c r="C25" s="61"/>
      <c r="D25" s="35" t="s">
        <v>42</v>
      </c>
      <c r="E25" s="73"/>
      <c r="F25" s="133">
        <v>-51883</v>
      </c>
      <c r="G25" s="133">
        <v>-30800</v>
      </c>
      <c r="H25" s="62">
        <f>SUM(J25:Z25)</f>
        <v>-40675</v>
      </c>
      <c r="J25" s="7">
        <v>-40675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46">
        <f>SUM(J25:Z25)</f>
        <v>-40675</v>
      </c>
    </row>
    <row r="26" spans="1:27" x14ac:dyDescent="0.25">
      <c r="A26" s="41" t="s">
        <v>43</v>
      </c>
      <c r="B26" s="58"/>
      <c r="C26" s="71"/>
      <c r="D26" s="36" t="s">
        <v>44</v>
      </c>
      <c r="E26" s="81"/>
      <c r="F26" s="134"/>
      <c r="G26" s="134"/>
      <c r="H26" s="62">
        <f>(SUM(J26:Z26))</f>
        <v>0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46">
        <f>SUM(J26:Z26)</f>
        <v>0</v>
      </c>
    </row>
    <row r="27" spans="1:27" x14ac:dyDescent="0.25">
      <c r="A27" s="41"/>
      <c r="B27" s="78"/>
      <c r="C27" s="94" t="s">
        <v>45</v>
      </c>
      <c r="D27" s="95"/>
      <c r="E27" s="96"/>
      <c r="F27" s="139">
        <f>F28+F29+F32+F33</f>
        <v>-877958</v>
      </c>
      <c r="G27" s="139">
        <f>G28+G29+G32+G33</f>
        <v>-997931.89</v>
      </c>
      <c r="H27" s="63">
        <f>H28+H29+H32+H33</f>
        <v>-821674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</row>
    <row r="28" spans="1:27" x14ac:dyDescent="0.25">
      <c r="A28" s="41" t="s">
        <v>46</v>
      </c>
      <c r="B28" s="58"/>
      <c r="C28" s="72"/>
      <c r="D28" s="89" t="s">
        <v>2</v>
      </c>
      <c r="E28" s="90"/>
      <c r="F28" s="140">
        <v>-855313</v>
      </c>
      <c r="G28" s="140">
        <v>-979730.89</v>
      </c>
      <c r="H28" s="62">
        <f>SUM(J28:Z28)</f>
        <v>-806374</v>
      </c>
      <c r="J28" s="7">
        <f>-806374-P28-Z28</f>
        <v>-776170</v>
      </c>
      <c r="K28" s="7"/>
      <c r="L28" s="7"/>
      <c r="M28" s="7"/>
      <c r="N28" s="7"/>
      <c r="O28" s="7"/>
      <c r="P28" s="7">
        <v>-9284</v>
      </c>
      <c r="Q28" s="7"/>
      <c r="R28" s="7"/>
      <c r="S28" s="7"/>
      <c r="T28" s="7"/>
      <c r="U28" s="7"/>
      <c r="V28" s="7"/>
      <c r="W28" s="7"/>
      <c r="X28" s="7"/>
      <c r="Y28" s="7"/>
      <c r="Z28" s="7">
        <v>-20920</v>
      </c>
      <c r="AA28" s="46">
        <f>SUM(J28:Z28)</f>
        <v>-806374</v>
      </c>
    </row>
    <row r="29" spans="1:27" x14ac:dyDescent="0.25">
      <c r="A29" s="41" t="s">
        <v>47</v>
      </c>
      <c r="B29" s="58"/>
      <c r="C29" s="61"/>
      <c r="D29" s="35" t="s">
        <v>3</v>
      </c>
      <c r="E29" s="73"/>
      <c r="F29" s="141">
        <v>-22645</v>
      </c>
      <c r="G29" s="141">
        <v>-18201</v>
      </c>
      <c r="H29" s="64">
        <f>H30+H31</f>
        <v>-15300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</row>
    <row r="30" spans="1:27" x14ac:dyDescent="0.25">
      <c r="A30" s="41"/>
      <c r="B30" s="58"/>
      <c r="C30" s="59"/>
      <c r="D30" s="72"/>
      <c r="E30" s="77" t="s">
        <v>4</v>
      </c>
      <c r="F30" s="142"/>
      <c r="G30" s="142"/>
      <c r="H30" s="62">
        <f t="shared" ref="H30:H36" si="0">SUM(J30:Z30)</f>
        <v>-3100</v>
      </c>
      <c r="J30" s="123"/>
      <c r="K30" s="7">
        <v>-3100</v>
      </c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46">
        <f t="shared" ref="AA30:AA36" si="1">SUM(J30:Z30)</f>
        <v>-3100</v>
      </c>
    </row>
    <row r="31" spans="1:27" x14ac:dyDescent="0.25">
      <c r="A31" s="41"/>
      <c r="B31" s="58"/>
      <c r="C31" s="59"/>
      <c r="D31" s="71"/>
      <c r="E31" s="77" t="s">
        <v>5</v>
      </c>
      <c r="F31" s="142"/>
      <c r="G31" s="142"/>
      <c r="H31" s="62">
        <f t="shared" si="0"/>
        <v>-12200</v>
      </c>
      <c r="J31" s="7">
        <v>-12200</v>
      </c>
      <c r="K31" s="123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46">
        <f t="shared" si="1"/>
        <v>-12200</v>
      </c>
    </row>
    <row r="32" spans="1:27" x14ac:dyDescent="0.25">
      <c r="A32" s="41" t="s">
        <v>48</v>
      </c>
      <c r="B32" s="58"/>
      <c r="C32" s="61"/>
      <c r="D32" s="35" t="s">
        <v>49</v>
      </c>
      <c r="E32" s="73"/>
      <c r="F32" s="133"/>
      <c r="G32" s="133"/>
      <c r="H32" s="62">
        <f t="shared" si="0"/>
        <v>0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46">
        <f t="shared" si="1"/>
        <v>0</v>
      </c>
    </row>
    <row r="33" spans="1:27" x14ac:dyDescent="0.25">
      <c r="A33" s="41" t="s">
        <v>50</v>
      </c>
      <c r="B33" s="58"/>
      <c r="C33" s="71"/>
      <c r="D33" s="36" t="s">
        <v>51</v>
      </c>
      <c r="E33" s="81"/>
      <c r="F33" s="134"/>
      <c r="G33" s="134"/>
      <c r="H33" s="62">
        <f t="shared" si="0"/>
        <v>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46">
        <f t="shared" si="1"/>
        <v>0</v>
      </c>
    </row>
    <row r="34" spans="1:27" x14ac:dyDescent="0.25">
      <c r="A34" s="41" t="s">
        <v>52</v>
      </c>
      <c r="B34" s="78"/>
      <c r="C34" s="94" t="s">
        <v>53</v>
      </c>
      <c r="D34" s="95"/>
      <c r="E34" s="96"/>
      <c r="F34" s="133">
        <v>-166282</v>
      </c>
      <c r="G34" s="133">
        <v>-156944.67000000001</v>
      </c>
      <c r="H34" s="63">
        <f t="shared" si="0"/>
        <v>-266831</v>
      </c>
      <c r="J34" s="7">
        <v>-266831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46">
        <f t="shared" si="1"/>
        <v>-266831</v>
      </c>
    </row>
    <row r="35" spans="1:27" x14ac:dyDescent="0.25">
      <c r="A35" s="41">
        <v>746</v>
      </c>
      <c r="B35" s="78"/>
      <c r="C35" s="94" t="s">
        <v>54</v>
      </c>
      <c r="D35" s="95"/>
      <c r="E35" s="96"/>
      <c r="F35" s="133">
        <v>98175</v>
      </c>
      <c r="G35" s="133">
        <v>100747.28</v>
      </c>
      <c r="H35" s="63">
        <f t="shared" si="0"/>
        <v>100747</v>
      </c>
      <c r="J35" s="7">
        <v>100747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46">
        <f t="shared" si="1"/>
        <v>100747</v>
      </c>
    </row>
    <row r="36" spans="1:27" x14ac:dyDescent="0.25">
      <c r="A36" s="41" t="s">
        <v>55</v>
      </c>
      <c r="B36" s="78"/>
      <c r="C36" s="94" t="s">
        <v>56</v>
      </c>
      <c r="D36" s="95"/>
      <c r="E36" s="96"/>
      <c r="F36" s="133"/>
      <c r="G36" s="133"/>
      <c r="H36" s="63">
        <f t="shared" si="0"/>
        <v>0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46">
        <f t="shared" si="1"/>
        <v>0</v>
      </c>
    </row>
    <row r="37" spans="1:27" x14ac:dyDescent="0.25">
      <c r="A37" s="41"/>
      <c r="B37" s="79"/>
      <c r="C37" s="91" t="s">
        <v>57</v>
      </c>
      <c r="D37" s="92"/>
      <c r="E37" s="93"/>
      <c r="F37" s="139">
        <f>F38+F39</f>
        <v>0</v>
      </c>
      <c r="G37" s="139">
        <f>G38+G39</f>
        <v>0</v>
      </c>
      <c r="H37" s="63">
        <f>H38+H39</f>
        <v>0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</row>
    <row r="38" spans="1:27" x14ac:dyDescent="0.25">
      <c r="A38" s="41" t="s">
        <v>58</v>
      </c>
      <c r="B38" s="58"/>
      <c r="C38" s="72"/>
      <c r="D38" s="89" t="s">
        <v>59</v>
      </c>
      <c r="E38" s="90"/>
      <c r="F38" s="140"/>
      <c r="G38" s="140"/>
      <c r="H38" s="62">
        <f>SUM(J38:Z38)</f>
        <v>0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46">
        <f>SUM(J38:Z38)</f>
        <v>0</v>
      </c>
    </row>
    <row r="39" spans="1:27" x14ac:dyDescent="0.25">
      <c r="A39" s="41" t="s">
        <v>60</v>
      </c>
      <c r="B39" s="58"/>
      <c r="C39" s="61"/>
      <c r="D39" s="37" t="s">
        <v>61</v>
      </c>
      <c r="E39" s="75"/>
      <c r="F39" s="135">
        <f>SUM(F40:F41)</f>
        <v>0</v>
      </c>
      <c r="G39" s="135">
        <f>SUM(G40:G41)</f>
        <v>0</v>
      </c>
      <c r="H39" s="62">
        <f>SUM(H40:H41)</f>
        <v>0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</row>
    <row r="40" spans="1:27" outlineLevel="1" x14ac:dyDescent="0.25">
      <c r="A40" s="41"/>
      <c r="B40" s="58"/>
      <c r="C40" s="61"/>
      <c r="D40" s="74" t="s">
        <v>101</v>
      </c>
      <c r="E40" s="75"/>
      <c r="F40" s="137"/>
      <c r="G40" s="137"/>
      <c r="H40" s="62">
        <f>SUM(J40:Z40)</f>
        <v>0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46">
        <f>SUM(J40:Z40)</f>
        <v>0</v>
      </c>
    </row>
    <row r="41" spans="1:27" outlineLevel="1" x14ac:dyDescent="0.25">
      <c r="A41" s="41"/>
      <c r="B41" s="58"/>
      <c r="C41" s="61"/>
      <c r="D41" s="74" t="s">
        <v>102</v>
      </c>
      <c r="E41" s="75"/>
      <c r="F41" s="137"/>
      <c r="G41" s="137"/>
      <c r="H41" s="62">
        <f>SUM(J41:Z41)</f>
        <v>0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46">
        <f>SUM(J41:Z41)</f>
        <v>0</v>
      </c>
    </row>
    <row r="42" spans="1:27" x14ac:dyDescent="0.25">
      <c r="A42" s="41"/>
      <c r="B42" s="20"/>
      <c r="C42" s="21"/>
      <c r="D42" s="97"/>
      <c r="E42" s="98"/>
      <c r="F42" s="143"/>
      <c r="G42" s="143"/>
      <c r="H42" s="99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</row>
    <row r="43" spans="1:27" x14ac:dyDescent="0.25">
      <c r="A43" s="41"/>
      <c r="B43" s="103" t="s">
        <v>62</v>
      </c>
      <c r="C43" s="104"/>
      <c r="D43" s="104"/>
      <c r="E43" s="104"/>
      <c r="F43" s="105">
        <f>F7+F10+F14+F15+F20+F23+F27+F34+F35+F36+F37</f>
        <v>-5142</v>
      </c>
      <c r="G43" s="156">
        <f>G7+G10+G14+G15+G20+G23+G27+G34+G35+G36+G37</f>
        <v>2522.5700000000652</v>
      </c>
      <c r="H43" s="105">
        <f>H7+H10+H14+H15+H20+H23+H27+H34+H35+H36+H37</f>
        <v>-8297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</row>
    <row r="44" spans="1:27" s="21" customFormat="1" ht="6" customHeight="1" x14ac:dyDescent="0.25">
      <c r="A44" s="41"/>
      <c r="B44" s="20"/>
      <c r="F44" s="144"/>
      <c r="G44" s="144"/>
      <c r="H44" s="100"/>
      <c r="I44" s="24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x14ac:dyDescent="0.25">
      <c r="A45" s="41"/>
      <c r="B45" s="20"/>
      <c r="C45" s="106" t="s">
        <v>63</v>
      </c>
      <c r="D45" s="22"/>
      <c r="E45" s="22"/>
      <c r="F45" s="139">
        <f>F46+F49</f>
        <v>5142</v>
      </c>
      <c r="G45" s="139">
        <f>G46+G49</f>
        <v>5500</v>
      </c>
      <c r="H45" s="63">
        <f>H46+H49</f>
        <v>8297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1:27" ht="15" customHeight="1" x14ac:dyDescent="0.25">
      <c r="A46" s="41"/>
      <c r="B46" s="20"/>
      <c r="C46" s="21"/>
      <c r="D46" s="35" t="s">
        <v>64</v>
      </c>
      <c r="E46" s="22"/>
      <c r="F46" s="135">
        <f>F47+F48</f>
        <v>0</v>
      </c>
      <c r="G46" s="135">
        <f>G47+G48</f>
        <v>0</v>
      </c>
      <c r="H46" s="62">
        <f>H47+H48</f>
        <v>0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</row>
    <row r="47" spans="1:27" x14ac:dyDescent="0.25">
      <c r="A47" s="41">
        <v>7600.7601000000004</v>
      </c>
      <c r="B47" s="20"/>
      <c r="C47" s="21"/>
      <c r="D47" s="21"/>
      <c r="E47" s="35" t="s">
        <v>65</v>
      </c>
      <c r="F47" s="145"/>
      <c r="G47" s="145"/>
      <c r="H47" s="62">
        <f>SUM(J47:Z47)</f>
        <v>0</v>
      </c>
      <c r="J47" s="123"/>
      <c r="K47" s="123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46">
        <f>SUM(L47:Z47)</f>
        <v>0</v>
      </c>
    </row>
    <row r="48" spans="1:27" x14ac:dyDescent="0.25">
      <c r="A48" s="41">
        <v>7602.7602999999999</v>
      </c>
      <c r="B48" s="20"/>
      <c r="C48" s="21"/>
      <c r="D48" s="21"/>
      <c r="E48" s="35" t="s">
        <v>66</v>
      </c>
      <c r="F48" s="145"/>
      <c r="G48" s="145"/>
      <c r="H48" s="62">
        <f>SUM(J48:Z48)</f>
        <v>0</v>
      </c>
      <c r="J48" s="7"/>
      <c r="K48" s="7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>
        <f>SUM(J48:Z48)</f>
        <v>0</v>
      </c>
    </row>
    <row r="49" spans="1:27" x14ac:dyDescent="0.25">
      <c r="A49" s="41"/>
      <c r="B49" s="20"/>
      <c r="C49" s="21"/>
      <c r="D49" s="35" t="s">
        <v>67</v>
      </c>
      <c r="E49" s="22"/>
      <c r="F49" s="135">
        <f>+F50+F51</f>
        <v>5142</v>
      </c>
      <c r="G49" s="135">
        <f>+G50+G51</f>
        <v>5500</v>
      </c>
      <c r="H49" s="62">
        <f>+H50+H51</f>
        <v>8297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</row>
    <row r="50" spans="1:27" x14ac:dyDescent="0.25">
      <c r="A50" s="41" t="s">
        <v>68</v>
      </c>
      <c r="B50" s="20"/>
      <c r="C50" s="21"/>
      <c r="D50" s="21"/>
      <c r="E50" s="35" t="s">
        <v>69</v>
      </c>
      <c r="F50" s="145">
        <v>5142</v>
      </c>
      <c r="G50" s="145">
        <v>5500</v>
      </c>
      <c r="H50" s="62">
        <f>SUM(J50:Z50)</f>
        <v>8297</v>
      </c>
      <c r="J50" s="123"/>
      <c r="K50" s="123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>
        <v>8297</v>
      </c>
      <c r="AA50" s="46">
        <f>SUM(J50:Z50)</f>
        <v>8297</v>
      </c>
    </row>
    <row r="51" spans="1:27" x14ac:dyDescent="0.25">
      <c r="A51" s="41" t="s">
        <v>70</v>
      </c>
      <c r="B51" s="20"/>
      <c r="C51" s="21"/>
      <c r="D51" s="21"/>
      <c r="E51" s="35" t="s">
        <v>71</v>
      </c>
      <c r="F51" s="145"/>
      <c r="G51" s="145"/>
      <c r="H51" s="62">
        <f>SUM(J51:Z51)</f>
        <v>0</v>
      </c>
      <c r="J51" s="7"/>
      <c r="K51" s="7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>
        <f>SUM(J51:Z51)</f>
        <v>0</v>
      </c>
    </row>
    <row r="52" spans="1:27" x14ac:dyDescent="0.25">
      <c r="A52" s="41"/>
      <c r="B52" s="20"/>
      <c r="C52" s="106" t="s">
        <v>72</v>
      </c>
      <c r="D52" s="22"/>
      <c r="E52" s="22"/>
      <c r="F52" s="132">
        <f>F53+F54+F55</f>
        <v>0</v>
      </c>
      <c r="G52" s="132">
        <f>G53+G54+G55</f>
        <v>0</v>
      </c>
      <c r="H52" s="57">
        <f>H53+H54+H55</f>
        <v>0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</row>
    <row r="53" spans="1:27" x14ac:dyDescent="0.25">
      <c r="A53" s="41" t="s">
        <v>73</v>
      </c>
      <c r="B53" s="20"/>
      <c r="C53" s="21"/>
      <c r="D53" s="35" t="s">
        <v>74</v>
      </c>
      <c r="E53" s="22"/>
      <c r="F53" s="145"/>
      <c r="G53" s="145"/>
      <c r="H53" s="62">
        <f>SUM(J53:Z53)</f>
        <v>0</v>
      </c>
      <c r="J53" s="123"/>
      <c r="K53" s="123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46">
        <f>SUM(J53:Z53)</f>
        <v>0</v>
      </c>
    </row>
    <row r="54" spans="1:27" x14ac:dyDescent="0.25">
      <c r="A54" s="41" t="s">
        <v>75</v>
      </c>
      <c r="B54" s="20"/>
      <c r="C54" s="21"/>
      <c r="D54" s="35" t="s">
        <v>76</v>
      </c>
      <c r="E54" s="22"/>
      <c r="F54" s="145"/>
      <c r="G54" s="145"/>
      <c r="H54" s="62">
        <f>SUM(J54:Z54)</f>
        <v>0</v>
      </c>
      <c r="J54" s="7"/>
      <c r="K54" s="7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>
        <f>SUM(J54:Z54)</f>
        <v>0</v>
      </c>
    </row>
    <row r="55" spans="1:27" ht="14.25" customHeight="1" x14ac:dyDescent="0.25">
      <c r="A55" s="41" t="s">
        <v>77</v>
      </c>
      <c r="B55" s="20"/>
      <c r="C55" s="21"/>
      <c r="D55" s="35" t="s">
        <v>78</v>
      </c>
      <c r="E55" s="22"/>
      <c r="F55" s="145"/>
      <c r="G55" s="145"/>
      <c r="H55" s="62">
        <f>SUM(J55:Z55)</f>
        <v>0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46">
        <f>SUM(J55:Z55)</f>
        <v>0</v>
      </c>
    </row>
    <row r="56" spans="1:27" x14ac:dyDescent="0.25">
      <c r="A56" s="41"/>
      <c r="B56" s="20"/>
      <c r="C56" s="107" t="s">
        <v>79</v>
      </c>
      <c r="D56" s="23"/>
      <c r="E56" s="23"/>
      <c r="F56" s="132">
        <f>F57+F60</f>
        <v>0</v>
      </c>
      <c r="G56" s="132">
        <f>G57+G60</f>
        <v>0</v>
      </c>
      <c r="H56" s="57">
        <f>H57+H60</f>
        <v>0</v>
      </c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</row>
    <row r="57" spans="1:27" x14ac:dyDescent="0.25">
      <c r="A57" s="41" t="s">
        <v>80</v>
      </c>
      <c r="B57" s="20"/>
      <c r="C57" s="26"/>
      <c r="D57" s="37" t="s">
        <v>81</v>
      </c>
      <c r="E57" s="23"/>
      <c r="F57" s="135">
        <f>F58+F59</f>
        <v>0</v>
      </c>
      <c r="G57" s="135">
        <f>G58+G59</f>
        <v>0</v>
      </c>
      <c r="H57" s="62">
        <f>H58+H59</f>
        <v>0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</row>
    <row r="58" spans="1:27" outlineLevel="1" x14ac:dyDescent="0.25">
      <c r="A58" s="41"/>
      <c r="B58" s="20"/>
      <c r="C58" s="26"/>
      <c r="D58" s="74" t="s">
        <v>105</v>
      </c>
      <c r="E58" s="23"/>
      <c r="F58" s="145"/>
      <c r="G58" s="145"/>
      <c r="H58" s="62">
        <f>SUM(J58:Z58)</f>
        <v>0</v>
      </c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46">
        <f>SUM(J58:Z58)</f>
        <v>0</v>
      </c>
    </row>
    <row r="59" spans="1:27" outlineLevel="1" x14ac:dyDescent="0.25">
      <c r="A59" s="41"/>
      <c r="B59" s="20"/>
      <c r="C59" s="26"/>
      <c r="D59" s="74" t="s">
        <v>103</v>
      </c>
      <c r="E59" s="23"/>
      <c r="F59" s="145"/>
      <c r="G59" s="145"/>
      <c r="H59" s="62">
        <f>SUM(J59:Z59)</f>
        <v>0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46">
        <f>SUM(J59:Z59)</f>
        <v>0</v>
      </c>
    </row>
    <row r="60" spans="1:27" x14ac:dyDescent="0.25">
      <c r="A60" s="41" t="s">
        <v>82</v>
      </c>
      <c r="B60" s="20"/>
      <c r="C60" s="26"/>
      <c r="D60" s="37" t="s">
        <v>83</v>
      </c>
      <c r="E60" s="23"/>
      <c r="F60" s="135">
        <f>F61+F62</f>
        <v>0</v>
      </c>
      <c r="G60" s="135">
        <f>G61+G62</f>
        <v>0</v>
      </c>
      <c r="H60" s="62">
        <f>H61+H62</f>
        <v>0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</row>
    <row r="61" spans="1:27" outlineLevel="1" x14ac:dyDescent="0.25">
      <c r="A61" s="41"/>
      <c r="B61" s="20"/>
      <c r="C61" s="26"/>
      <c r="D61" s="74" t="s">
        <v>104</v>
      </c>
      <c r="E61" s="23"/>
      <c r="F61" s="145"/>
      <c r="G61" s="145"/>
      <c r="H61" s="62">
        <f>SUM(J61:Z61)</f>
        <v>0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46">
        <f>SUM(J61:Z61)</f>
        <v>0</v>
      </c>
    </row>
    <row r="62" spans="1:27" outlineLevel="1" x14ac:dyDescent="0.25">
      <c r="A62" s="41"/>
      <c r="B62" s="20"/>
      <c r="C62" s="26"/>
      <c r="D62" s="76" t="s">
        <v>111</v>
      </c>
      <c r="E62" s="23"/>
      <c r="F62" s="145"/>
      <c r="G62" s="145"/>
      <c r="H62" s="62">
        <f>SUM(J62:Z62)</f>
        <v>0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46">
        <f>SUM(J62:Z62)</f>
        <v>0</v>
      </c>
    </row>
    <row r="63" spans="1:27" x14ac:dyDescent="0.25">
      <c r="A63" s="41" t="s">
        <v>84</v>
      </c>
      <c r="B63" s="20"/>
      <c r="C63" s="107" t="s">
        <v>85</v>
      </c>
      <c r="D63" s="23"/>
      <c r="E63" s="23"/>
      <c r="F63" s="132">
        <f>F64+F65</f>
        <v>0</v>
      </c>
      <c r="G63" s="132">
        <f>G64+G65</f>
        <v>0</v>
      </c>
      <c r="H63" s="57">
        <f>H64+H65</f>
        <v>0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</row>
    <row r="64" spans="1:27" outlineLevel="1" x14ac:dyDescent="0.25">
      <c r="A64" s="41"/>
      <c r="B64" s="20"/>
      <c r="C64" s="102"/>
      <c r="D64" s="76" t="s">
        <v>112</v>
      </c>
      <c r="E64" s="23"/>
      <c r="F64" s="145"/>
      <c r="G64" s="145"/>
      <c r="H64" s="57">
        <f>SUM(J64:Z64)</f>
        <v>0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46">
        <f>SUM(J64:Z64)</f>
        <v>0</v>
      </c>
    </row>
    <row r="65" spans="1:27" outlineLevel="1" x14ac:dyDescent="0.25">
      <c r="A65" s="41"/>
      <c r="B65" s="20"/>
      <c r="C65" s="107"/>
      <c r="D65" s="49" t="s">
        <v>113</v>
      </c>
      <c r="E65" s="23"/>
      <c r="F65" s="145"/>
      <c r="G65" s="145"/>
      <c r="H65" s="57">
        <f>SUM(J65:Z65)</f>
        <v>0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46">
        <f>SUM(J65:Z65)</f>
        <v>0</v>
      </c>
    </row>
    <row r="66" spans="1:27" x14ac:dyDescent="0.25">
      <c r="A66" s="41"/>
      <c r="B66" s="20"/>
      <c r="C66" s="107" t="s">
        <v>86</v>
      </c>
      <c r="D66" s="23"/>
      <c r="E66" s="23"/>
      <c r="F66" s="132">
        <f>F67+F68</f>
        <v>0</v>
      </c>
      <c r="G66" s="132">
        <f>G67+G68</f>
        <v>0</v>
      </c>
      <c r="H66" s="57">
        <f>H67+H68</f>
        <v>0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</row>
    <row r="67" spans="1:27" x14ac:dyDescent="0.25">
      <c r="A67" s="41" t="s">
        <v>87</v>
      </c>
      <c r="B67" s="20"/>
      <c r="C67" s="21"/>
      <c r="D67" s="35" t="s">
        <v>59</v>
      </c>
      <c r="E67" s="22"/>
      <c r="F67" s="145"/>
      <c r="G67" s="145"/>
      <c r="H67" s="62">
        <f>SUM(J67:Z67)</f>
        <v>0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46">
        <f>SUM(J67:Z67)</f>
        <v>0</v>
      </c>
    </row>
    <row r="68" spans="1:27" x14ac:dyDescent="0.25">
      <c r="A68" s="41" t="s">
        <v>88</v>
      </c>
      <c r="B68" s="20"/>
      <c r="C68" s="21"/>
      <c r="D68" s="35" t="s">
        <v>61</v>
      </c>
      <c r="E68" s="22"/>
      <c r="F68" s="135">
        <f>F69+F70</f>
        <v>0</v>
      </c>
      <c r="G68" s="135">
        <f>G69+G70</f>
        <v>0</v>
      </c>
      <c r="H68" s="62">
        <f>H69+H70</f>
        <v>0</v>
      </c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</row>
    <row r="69" spans="1:27" outlineLevel="1" x14ac:dyDescent="0.25">
      <c r="A69" s="41"/>
      <c r="B69" s="20"/>
      <c r="C69" s="21"/>
      <c r="D69" s="50" t="s">
        <v>106</v>
      </c>
      <c r="E69" s="22"/>
      <c r="F69" s="145"/>
      <c r="G69" s="145"/>
      <c r="H69" s="62">
        <f>SUM(J69:Z69)</f>
        <v>0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46">
        <f>SUM(J69:Z69)</f>
        <v>0</v>
      </c>
    </row>
    <row r="70" spans="1:27" outlineLevel="1" x14ac:dyDescent="0.25">
      <c r="A70" s="41"/>
      <c r="B70" s="20"/>
      <c r="C70" s="21"/>
      <c r="D70" s="50" t="s">
        <v>107</v>
      </c>
      <c r="E70" s="22"/>
      <c r="F70" s="145"/>
      <c r="G70" s="145"/>
      <c r="H70" s="62">
        <f>SUM(J70:Z70)</f>
        <v>0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46">
        <f>SUM(J70:Z70)</f>
        <v>0</v>
      </c>
    </row>
    <row r="71" spans="1:27" x14ac:dyDescent="0.25">
      <c r="A71" s="41"/>
      <c r="B71" s="20"/>
      <c r="C71" s="98"/>
      <c r="D71" s="98"/>
      <c r="E71" s="108"/>
      <c r="F71" s="144"/>
      <c r="G71" s="144"/>
      <c r="H71" s="100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</row>
    <row r="72" spans="1:27" x14ac:dyDescent="0.25">
      <c r="A72" s="41"/>
      <c r="B72" s="103" t="s">
        <v>89</v>
      </c>
      <c r="C72" s="104"/>
      <c r="D72" s="104"/>
      <c r="E72" s="104"/>
      <c r="F72" s="146">
        <f>F45+F52+F56+F63+F66</f>
        <v>5142</v>
      </c>
      <c r="G72" s="146">
        <f>G45+G52+G56+G63+G66</f>
        <v>5500</v>
      </c>
      <c r="H72" s="114">
        <f>H45+H52+H56+H63+H66</f>
        <v>8297</v>
      </c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</row>
    <row r="73" spans="1:27" x14ac:dyDescent="0.25">
      <c r="A73" s="41"/>
      <c r="B73" s="20"/>
      <c r="C73" s="21"/>
      <c r="D73" s="21"/>
      <c r="E73" s="21"/>
      <c r="F73" s="144"/>
      <c r="G73" s="144"/>
      <c r="H73" s="100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</row>
    <row r="74" spans="1:27" x14ac:dyDescent="0.25">
      <c r="A74" s="41"/>
      <c r="B74" s="20"/>
      <c r="C74" s="21"/>
      <c r="D74" s="21"/>
      <c r="E74" s="21"/>
      <c r="F74" s="144"/>
      <c r="G74" s="144"/>
      <c r="H74" s="100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</row>
    <row r="75" spans="1:27" x14ac:dyDescent="0.25">
      <c r="A75" s="41"/>
      <c r="B75" s="103" t="s">
        <v>90</v>
      </c>
      <c r="C75" s="110"/>
      <c r="D75" s="110"/>
      <c r="E75" s="110"/>
      <c r="F75" s="146">
        <f>F43+F72</f>
        <v>0</v>
      </c>
      <c r="G75" s="146">
        <f>G43+G72</f>
        <v>8022.5700000000652</v>
      </c>
      <c r="H75" s="114">
        <f>H43+H72</f>
        <v>0</v>
      </c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</row>
    <row r="76" spans="1:27" x14ac:dyDescent="0.25">
      <c r="A76" s="41"/>
      <c r="B76" s="20"/>
      <c r="C76" s="21"/>
      <c r="D76" s="21"/>
      <c r="E76" s="21"/>
      <c r="F76" s="144"/>
      <c r="G76" s="144"/>
      <c r="H76" s="100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</row>
    <row r="77" spans="1:27" x14ac:dyDescent="0.25">
      <c r="A77" s="41"/>
      <c r="B77" s="20"/>
      <c r="C77" s="106" t="s">
        <v>91</v>
      </c>
      <c r="D77" s="22"/>
      <c r="E77" s="22"/>
      <c r="F77" s="132"/>
      <c r="G77" s="132"/>
      <c r="H77" s="57">
        <f>SUM(J77:Z77)</f>
        <v>0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46">
        <f>SUM(J77:Z77)</f>
        <v>0</v>
      </c>
    </row>
    <row r="78" spans="1:27" x14ac:dyDescent="0.25">
      <c r="A78" s="41"/>
      <c r="B78" s="20"/>
      <c r="C78" s="101"/>
      <c r="D78" s="21"/>
      <c r="E78" s="21"/>
      <c r="F78" s="144"/>
      <c r="G78" s="144"/>
      <c r="H78" s="120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</row>
    <row r="79" spans="1:27" x14ac:dyDescent="0.25">
      <c r="A79" s="41"/>
      <c r="B79" s="103" t="s">
        <v>92</v>
      </c>
      <c r="C79" s="110"/>
      <c r="D79" s="110"/>
      <c r="E79" s="110"/>
      <c r="F79" s="146">
        <f>F75+F77</f>
        <v>0</v>
      </c>
      <c r="G79" s="146">
        <f>G75+G77</f>
        <v>8022.5700000000652</v>
      </c>
      <c r="H79" s="114">
        <f>H75+H77</f>
        <v>0</v>
      </c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</row>
    <row r="80" spans="1:27" x14ac:dyDescent="0.25">
      <c r="A80" s="41"/>
      <c r="B80" s="42"/>
      <c r="C80" s="42"/>
      <c r="D80" s="42"/>
      <c r="E80" s="42"/>
      <c r="F80" s="147"/>
      <c r="G80" s="147"/>
      <c r="H80" s="121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</row>
    <row r="81" spans="1:27" x14ac:dyDescent="0.25">
      <c r="A81" s="41"/>
      <c r="B81" s="111" t="s">
        <v>93</v>
      </c>
      <c r="C81" s="112"/>
      <c r="D81" s="113"/>
      <c r="E81" s="113"/>
      <c r="F81" s="148"/>
      <c r="G81" s="148"/>
      <c r="H81" s="115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</row>
    <row r="82" spans="1:27" ht="15" customHeight="1" x14ac:dyDescent="0.25">
      <c r="A82" s="41"/>
      <c r="B82" s="43"/>
      <c r="C82" s="107" t="s">
        <v>94</v>
      </c>
      <c r="D82" s="113"/>
      <c r="E82" s="113"/>
      <c r="F82" s="132">
        <f>F83+F84</f>
        <v>0</v>
      </c>
      <c r="G82" s="132">
        <f>G83+G84</f>
        <v>0</v>
      </c>
      <c r="H82" s="57">
        <f>H83+H84</f>
        <v>0</v>
      </c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</row>
    <row r="83" spans="1:27" ht="15" customHeight="1" x14ac:dyDescent="0.25">
      <c r="A83" s="41"/>
      <c r="B83" s="43"/>
      <c r="C83" s="102"/>
      <c r="D83" s="42"/>
      <c r="E83" s="37" t="s">
        <v>108</v>
      </c>
      <c r="F83" s="149"/>
      <c r="G83" s="149"/>
      <c r="H83" s="57">
        <f>SUM(J83:Z83)</f>
        <v>0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46">
        <f>SUM(J83:Z83)</f>
        <v>0</v>
      </c>
    </row>
    <row r="84" spans="1:27" ht="15" customHeight="1" x14ac:dyDescent="0.25">
      <c r="A84" s="41"/>
      <c r="B84" s="43"/>
      <c r="C84" s="102"/>
      <c r="D84" s="42"/>
      <c r="E84" s="37" t="s">
        <v>116</v>
      </c>
      <c r="F84" s="149"/>
      <c r="G84" s="149"/>
      <c r="H84" s="57">
        <f>SUM(J84:Z84)</f>
        <v>0</v>
      </c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46">
        <f>SUM(J84:Z84)</f>
        <v>0</v>
      </c>
    </row>
    <row r="85" spans="1:27" x14ac:dyDescent="0.25">
      <c r="A85" s="41"/>
      <c r="B85" s="20"/>
      <c r="C85" s="21"/>
      <c r="D85" s="21"/>
      <c r="E85" s="21"/>
      <c r="F85" s="144"/>
      <c r="G85" s="144"/>
      <c r="H85" s="100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</row>
    <row r="86" spans="1:27" x14ac:dyDescent="0.25">
      <c r="A86" s="41"/>
      <c r="B86" s="103" t="s">
        <v>95</v>
      </c>
      <c r="C86" s="110"/>
      <c r="D86" s="110"/>
      <c r="E86" s="110"/>
      <c r="F86" s="150">
        <f>F79+F82</f>
        <v>0</v>
      </c>
      <c r="G86" s="150">
        <f>G79+G82</f>
        <v>8022.5700000000652</v>
      </c>
      <c r="H86" s="116">
        <f>H79+H82</f>
        <v>0</v>
      </c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</row>
    <row r="87" spans="1:27" x14ac:dyDescent="0.25">
      <c r="A87" s="41"/>
      <c r="B87" s="20"/>
      <c r="C87" s="21"/>
      <c r="D87" s="21"/>
      <c r="E87" s="21"/>
      <c r="F87" s="144"/>
      <c r="G87" s="144"/>
      <c r="H87" s="100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</row>
    <row r="88" spans="1:27" x14ac:dyDescent="0.25">
      <c r="A88" s="45"/>
      <c r="B88" s="37" t="s">
        <v>8</v>
      </c>
      <c r="C88" s="23"/>
      <c r="D88" s="23"/>
      <c r="E88" s="23"/>
      <c r="F88" s="135">
        <f>-(F11+F13+F15+F23+F27+F34+F38+F40+F52+F58+F61+F64+F67+F69+F77+F84)</f>
        <v>2983799</v>
      </c>
      <c r="G88" s="135">
        <f>-(G11+G13+G15+G23+G27+G34+G38+G40+G52+G58+G61+G64+G67+G69+G77+G84)</f>
        <v>3012132.58</v>
      </c>
      <c r="H88" s="62">
        <f>-(H11+H13+H15+H23+H27+H34+H38+H40+H52+H58+H61+H64+H67+H69+H77+H84)</f>
        <v>3053903</v>
      </c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</row>
    <row r="89" spans="1:27" x14ac:dyDescent="0.25">
      <c r="A89" s="44"/>
      <c r="B89" s="26"/>
      <c r="C89" s="26"/>
      <c r="D89" s="26"/>
      <c r="E89" s="26"/>
      <c r="F89" s="151"/>
      <c r="G89" s="151"/>
      <c r="H89" s="100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</row>
    <row r="90" spans="1:27" x14ac:dyDescent="0.25">
      <c r="A90" s="45"/>
      <c r="B90" s="37" t="s">
        <v>9</v>
      </c>
      <c r="C90" s="23"/>
      <c r="D90" s="23"/>
      <c r="E90" s="23"/>
      <c r="F90" s="135">
        <f>+F7+F12+F14+F20+F35+F36+F41+F45+F59+F62+F65+F70+F83</f>
        <v>2983799</v>
      </c>
      <c r="G90" s="135">
        <f>+G7+G12+G14+G20+G35+G36+G41+G45+G59+G62+G65+G70+G83</f>
        <v>3020155.15</v>
      </c>
      <c r="H90" s="62">
        <f>+H7+H12+H14+H20+H35+H36+H41+H45+H59+H62+H65+H70+H83</f>
        <v>3053903</v>
      </c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</row>
    <row r="91" spans="1:27" ht="6" customHeight="1" x14ac:dyDescent="0.25">
      <c r="B91" s="109"/>
      <c r="C91" s="38"/>
      <c r="D91" s="38"/>
      <c r="E91" s="38"/>
      <c r="F91" s="152"/>
      <c r="G91" s="152"/>
      <c r="H91" s="39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x14ac:dyDescent="0.25">
      <c r="H92" s="28"/>
      <c r="J92" s="9">
        <f t="shared" ref="J92:AA92" si="2">SUM(J6:J91)</f>
        <v>-1605402</v>
      </c>
      <c r="K92" s="9">
        <f t="shared" si="2"/>
        <v>1594605</v>
      </c>
      <c r="L92" s="9">
        <f t="shared" si="2"/>
        <v>17800</v>
      </c>
      <c r="M92" s="9">
        <f t="shared" si="2"/>
        <v>0</v>
      </c>
      <c r="N92" s="9">
        <f t="shared" si="2"/>
        <v>0</v>
      </c>
      <c r="O92" s="9">
        <f t="shared" si="2"/>
        <v>9284</v>
      </c>
      <c r="P92" s="9">
        <f t="shared" si="2"/>
        <v>-9284</v>
      </c>
      <c r="Q92" s="9">
        <f t="shared" si="2"/>
        <v>0</v>
      </c>
      <c r="R92" s="9">
        <f t="shared" si="2"/>
        <v>5620</v>
      </c>
      <c r="S92" s="9">
        <f t="shared" si="2"/>
        <v>0</v>
      </c>
      <c r="T92" s="9"/>
      <c r="U92" s="9"/>
      <c r="V92" s="9">
        <f t="shared" si="2"/>
        <v>0</v>
      </c>
      <c r="W92" s="9">
        <f t="shared" si="2"/>
        <v>0</v>
      </c>
      <c r="X92" s="9">
        <f t="shared" si="2"/>
        <v>0</v>
      </c>
      <c r="Y92" s="9">
        <f t="shared" si="2"/>
        <v>0</v>
      </c>
      <c r="Z92" s="9">
        <f t="shared" si="2"/>
        <v>-12623</v>
      </c>
      <c r="AA92" s="9">
        <f t="shared" si="2"/>
        <v>0</v>
      </c>
    </row>
    <row r="93" spans="1:27" x14ac:dyDescent="0.25">
      <c r="E93" s="29"/>
      <c r="F93" s="154"/>
      <c r="G93" s="154"/>
      <c r="H93" s="27"/>
    </row>
    <row r="94" spans="1:27" x14ac:dyDescent="0.25">
      <c r="E94" s="29"/>
      <c r="F94" s="154"/>
      <c r="G94" s="154"/>
      <c r="H94" s="27"/>
    </row>
    <row r="95" spans="1:27" x14ac:dyDescent="0.25">
      <c r="E95" s="29"/>
      <c r="F95" s="154"/>
      <c r="G95" s="154"/>
      <c r="H95" s="27"/>
      <c r="J95" s="47" t="s">
        <v>96</v>
      </c>
    </row>
    <row r="96" spans="1:27" x14ac:dyDescent="0.25">
      <c r="E96" s="29"/>
      <c r="F96" s="154"/>
      <c r="G96" s="154"/>
      <c r="H96" s="27"/>
      <c r="J96" s="47" t="s">
        <v>114</v>
      </c>
    </row>
    <row r="97" spans="5:8" x14ac:dyDescent="0.25">
      <c r="E97" s="29"/>
      <c r="F97" s="154"/>
      <c r="G97" s="154"/>
      <c r="H97" s="27"/>
    </row>
    <row r="98" spans="5:8" x14ac:dyDescent="0.25">
      <c r="E98" s="29" t="s">
        <v>97</v>
      </c>
      <c r="F98" s="154"/>
      <c r="G98" s="154"/>
      <c r="H98" s="27">
        <f>H90-H88-H86</f>
        <v>0</v>
      </c>
    </row>
    <row r="99" spans="5:8" x14ac:dyDescent="0.25">
      <c r="E99" s="29" t="s">
        <v>98</v>
      </c>
      <c r="F99" s="154"/>
      <c r="G99" s="154"/>
      <c r="H99" s="27">
        <f>+H11+H13+H15+H23+H27+H34+H38+H40+H52+H58+H61+H64+H67+H69+H77+H84+H88</f>
        <v>0</v>
      </c>
    </row>
    <row r="100" spans="5:8" x14ac:dyDescent="0.25">
      <c r="E100" s="29" t="s">
        <v>99</v>
      </c>
      <c r="F100" s="154"/>
      <c r="G100" s="154"/>
      <c r="H100" s="27">
        <f>+H7+H12+H14+H20+H35+H36+H41+H45+H59+H62+H65+H70+H83-H90</f>
        <v>0</v>
      </c>
    </row>
    <row r="101" spans="5:8" x14ac:dyDescent="0.25">
      <c r="E101" s="29"/>
      <c r="F101" s="154"/>
      <c r="G101" s="154"/>
      <c r="H101" s="27"/>
    </row>
    <row r="102" spans="5:8" x14ac:dyDescent="0.25">
      <c r="E102" s="29"/>
      <c r="F102" s="154"/>
      <c r="G102" s="154"/>
      <c r="H102" s="27"/>
    </row>
    <row r="103" spans="5:8" x14ac:dyDescent="0.25">
      <c r="H103" s="27"/>
    </row>
    <row r="104" spans="5:8" x14ac:dyDescent="0.25">
      <c r="H104" s="27"/>
    </row>
    <row r="105" spans="5:8" x14ac:dyDescent="0.25">
      <c r="H105" s="27"/>
    </row>
    <row r="106" spans="5:8" x14ac:dyDescent="0.25">
      <c r="H106" s="27"/>
    </row>
    <row r="107" spans="5:8" x14ac:dyDescent="0.25">
      <c r="H107" s="27"/>
    </row>
    <row r="108" spans="5:8" x14ac:dyDescent="0.25">
      <c r="H108" s="27"/>
    </row>
    <row r="109" spans="5:8" x14ac:dyDescent="0.25">
      <c r="H109" s="27"/>
    </row>
    <row r="110" spans="5:8" x14ac:dyDescent="0.25">
      <c r="H110" s="27"/>
    </row>
    <row r="111" spans="5:8" x14ac:dyDescent="0.25">
      <c r="H111" s="27"/>
    </row>
    <row r="112" spans="5:8" x14ac:dyDescent="0.25">
      <c r="H112" s="27"/>
    </row>
    <row r="113" spans="8:8" x14ac:dyDescent="0.25">
      <c r="H113" s="27"/>
    </row>
    <row r="114" spans="8:8" x14ac:dyDescent="0.25">
      <c r="H114" s="27"/>
    </row>
    <row r="115" spans="8:8" x14ac:dyDescent="0.25">
      <c r="H115" s="27"/>
    </row>
    <row r="116" spans="8:8" x14ac:dyDescent="0.25">
      <c r="H116" s="27"/>
    </row>
    <row r="117" spans="8:8" x14ac:dyDescent="0.25">
      <c r="H117" s="27"/>
    </row>
    <row r="118" spans="8:8" x14ac:dyDescent="0.25">
      <c r="H118" s="27"/>
    </row>
    <row r="119" spans="8:8" x14ac:dyDescent="0.25">
      <c r="H119" s="27"/>
    </row>
    <row r="120" spans="8:8" x14ac:dyDescent="0.25">
      <c r="H120" s="27"/>
    </row>
    <row r="121" spans="8:8" x14ac:dyDescent="0.25">
      <c r="H121" s="27"/>
    </row>
    <row r="122" spans="8:8" x14ac:dyDescent="0.25">
      <c r="H122" s="27"/>
    </row>
    <row r="123" spans="8:8" x14ac:dyDescent="0.25">
      <c r="H123" s="27"/>
    </row>
    <row r="124" spans="8:8" x14ac:dyDescent="0.25">
      <c r="H124" s="27"/>
    </row>
    <row r="125" spans="8:8" x14ac:dyDescent="0.25">
      <c r="H125" s="27"/>
    </row>
    <row r="126" spans="8:8" x14ac:dyDescent="0.25">
      <c r="H126" s="27"/>
    </row>
    <row r="127" spans="8:8" x14ac:dyDescent="0.25">
      <c r="H127" s="27"/>
    </row>
    <row r="128" spans="8:8" x14ac:dyDescent="0.25">
      <c r="H128" s="27"/>
    </row>
    <row r="129" spans="8:8" x14ac:dyDescent="0.25">
      <c r="H129" s="27"/>
    </row>
    <row r="130" spans="8:8" x14ac:dyDescent="0.25">
      <c r="H130" s="27"/>
    </row>
    <row r="131" spans="8:8" x14ac:dyDescent="0.25">
      <c r="H131" s="27"/>
    </row>
    <row r="132" spans="8:8" x14ac:dyDescent="0.25">
      <c r="H132" s="27"/>
    </row>
    <row r="133" spans="8:8" x14ac:dyDescent="0.25">
      <c r="H133" s="27"/>
    </row>
    <row r="134" spans="8:8" x14ac:dyDescent="0.25">
      <c r="H134" s="27"/>
    </row>
    <row r="135" spans="8:8" x14ac:dyDescent="0.25">
      <c r="H135" s="27"/>
    </row>
    <row r="136" spans="8:8" x14ac:dyDescent="0.25">
      <c r="H136" s="27"/>
    </row>
    <row r="137" spans="8:8" x14ac:dyDescent="0.25">
      <c r="H137" s="27"/>
    </row>
    <row r="138" spans="8:8" x14ac:dyDescent="0.25">
      <c r="H138" s="27"/>
    </row>
    <row r="139" spans="8:8" x14ac:dyDescent="0.25">
      <c r="H139" s="27"/>
    </row>
    <row r="140" spans="8:8" x14ac:dyDescent="0.25">
      <c r="H140" s="27"/>
    </row>
    <row r="141" spans="8:8" x14ac:dyDescent="0.25">
      <c r="H141" s="27"/>
    </row>
    <row r="142" spans="8:8" x14ac:dyDescent="0.25">
      <c r="H142" s="27"/>
    </row>
    <row r="143" spans="8:8" x14ac:dyDescent="0.25">
      <c r="H143" s="27"/>
    </row>
    <row r="144" spans="8:8" x14ac:dyDescent="0.25">
      <c r="H144" s="27"/>
    </row>
    <row r="145" spans="8:8" x14ac:dyDescent="0.25">
      <c r="H145" s="27"/>
    </row>
    <row r="146" spans="8:8" x14ac:dyDescent="0.25">
      <c r="H146" s="27"/>
    </row>
    <row r="147" spans="8:8" x14ac:dyDescent="0.25">
      <c r="H147" s="27"/>
    </row>
    <row r="148" spans="8:8" x14ac:dyDescent="0.25">
      <c r="H148" s="27"/>
    </row>
    <row r="149" spans="8:8" x14ac:dyDescent="0.25">
      <c r="H149" s="27"/>
    </row>
    <row r="150" spans="8:8" x14ac:dyDescent="0.25">
      <c r="H150" s="27"/>
    </row>
    <row r="151" spans="8:8" x14ac:dyDescent="0.25">
      <c r="H151" s="27"/>
    </row>
    <row r="152" spans="8:8" x14ac:dyDescent="0.25">
      <c r="H152" s="27"/>
    </row>
    <row r="153" spans="8:8" x14ac:dyDescent="0.25">
      <c r="H153" s="27"/>
    </row>
    <row r="154" spans="8:8" x14ac:dyDescent="0.25">
      <c r="H154" s="27"/>
    </row>
    <row r="155" spans="8:8" x14ac:dyDescent="0.25">
      <c r="H155" s="27"/>
    </row>
    <row r="156" spans="8:8" x14ac:dyDescent="0.25">
      <c r="H156" s="27"/>
    </row>
    <row r="157" spans="8:8" x14ac:dyDescent="0.25">
      <c r="H157" s="27"/>
    </row>
    <row r="158" spans="8:8" x14ac:dyDescent="0.25">
      <c r="H158" s="27"/>
    </row>
    <row r="159" spans="8:8" x14ac:dyDescent="0.25">
      <c r="H159" s="27"/>
    </row>
    <row r="160" spans="8:8" x14ac:dyDescent="0.25">
      <c r="H160" s="27"/>
    </row>
    <row r="161" spans="8:8" x14ac:dyDescent="0.25">
      <c r="H161" s="27"/>
    </row>
    <row r="162" spans="8:8" x14ac:dyDescent="0.25">
      <c r="H162" s="27"/>
    </row>
    <row r="163" spans="8:8" x14ac:dyDescent="0.25">
      <c r="H163" s="27"/>
    </row>
    <row r="164" spans="8:8" x14ac:dyDescent="0.25">
      <c r="H164" s="27"/>
    </row>
    <row r="165" spans="8:8" x14ac:dyDescent="0.25">
      <c r="H165" s="27"/>
    </row>
    <row r="166" spans="8:8" x14ac:dyDescent="0.25">
      <c r="H166" s="27"/>
    </row>
    <row r="167" spans="8:8" x14ac:dyDescent="0.25">
      <c r="H167" s="27"/>
    </row>
    <row r="168" spans="8:8" x14ac:dyDescent="0.25">
      <c r="H168" s="27"/>
    </row>
    <row r="169" spans="8:8" x14ac:dyDescent="0.25">
      <c r="H169" s="27"/>
    </row>
    <row r="170" spans="8:8" x14ac:dyDescent="0.25">
      <c r="H170" s="27"/>
    </row>
    <row r="171" spans="8:8" x14ac:dyDescent="0.25">
      <c r="H171" s="27"/>
    </row>
    <row r="172" spans="8:8" x14ac:dyDescent="0.25">
      <c r="H172" s="27"/>
    </row>
    <row r="173" spans="8:8" x14ac:dyDescent="0.25">
      <c r="H173" s="27"/>
    </row>
    <row r="174" spans="8:8" x14ac:dyDescent="0.25">
      <c r="H174" s="27"/>
    </row>
    <row r="175" spans="8:8" x14ac:dyDescent="0.25">
      <c r="H175" s="27"/>
    </row>
    <row r="176" spans="8:8" x14ac:dyDescent="0.25">
      <c r="H176" s="27"/>
    </row>
    <row r="177" spans="8:8" x14ac:dyDescent="0.25">
      <c r="H177" s="27"/>
    </row>
    <row r="178" spans="8:8" x14ac:dyDescent="0.25">
      <c r="H178" s="27"/>
    </row>
    <row r="179" spans="8:8" x14ac:dyDescent="0.25">
      <c r="H179" s="27"/>
    </row>
    <row r="180" spans="8:8" x14ac:dyDescent="0.25">
      <c r="H180" s="27"/>
    </row>
    <row r="181" spans="8:8" x14ac:dyDescent="0.25">
      <c r="H181" s="27"/>
    </row>
    <row r="182" spans="8:8" x14ac:dyDescent="0.25">
      <c r="H182" s="27"/>
    </row>
    <row r="183" spans="8:8" x14ac:dyDescent="0.25">
      <c r="H183" s="27"/>
    </row>
    <row r="184" spans="8:8" x14ac:dyDescent="0.25">
      <c r="H184" s="27"/>
    </row>
    <row r="185" spans="8:8" x14ac:dyDescent="0.25">
      <c r="H185" s="27"/>
    </row>
    <row r="186" spans="8:8" x14ac:dyDescent="0.25">
      <c r="H186" s="27"/>
    </row>
    <row r="187" spans="8:8" x14ac:dyDescent="0.25">
      <c r="H187" s="27"/>
    </row>
    <row r="188" spans="8:8" x14ac:dyDescent="0.25">
      <c r="H188" s="27"/>
    </row>
    <row r="189" spans="8:8" x14ac:dyDescent="0.25">
      <c r="H189" s="27"/>
    </row>
    <row r="190" spans="8:8" x14ac:dyDescent="0.25">
      <c r="H190" s="27"/>
    </row>
    <row r="191" spans="8:8" x14ac:dyDescent="0.25">
      <c r="H191" s="27"/>
    </row>
    <row r="192" spans="8:8" x14ac:dyDescent="0.25">
      <c r="H192" s="27"/>
    </row>
    <row r="193" spans="8:8" x14ac:dyDescent="0.25">
      <c r="H193" s="27"/>
    </row>
    <row r="194" spans="8:8" x14ac:dyDescent="0.25">
      <c r="H194" s="27"/>
    </row>
    <row r="195" spans="8:8" x14ac:dyDescent="0.25">
      <c r="H195" s="27"/>
    </row>
    <row r="196" spans="8:8" x14ac:dyDescent="0.25">
      <c r="H196" s="27"/>
    </row>
    <row r="197" spans="8:8" x14ac:dyDescent="0.25">
      <c r="H197" s="27"/>
    </row>
    <row r="198" spans="8:8" x14ac:dyDescent="0.25">
      <c r="H198" s="27"/>
    </row>
    <row r="199" spans="8:8" x14ac:dyDescent="0.25">
      <c r="H199" s="27"/>
    </row>
    <row r="200" spans="8:8" x14ac:dyDescent="0.25">
      <c r="H200" s="27"/>
    </row>
    <row r="201" spans="8:8" x14ac:dyDescent="0.25">
      <c r="H201" s="27"/>
    </row>
    <row r="202" spans="8:8" x14ac:dyDescent="0.25">
      <c r="H202" s="27"/>
    </row>
    <row r="203" spans="8:8" x14ac:dyDescent="0.25">
      <c r="H203" s="27"/>
    </row>
    <row r="204" spans="8:8" x14ac:dyDescent="0.25">
      <c r="H204" s="27"/>
    </row>
    <row r="205" spans="8:8" x14ac:dyDescent="0.25">
      <c r="H205" s="27"/>
    </row>
    <row r="206" spans="8:8" x14ac:dyDescent="0.25">
      <c r="H206" s="27"/>
    </row>
    <row r="207" spans="8:8" x14ac:dyDescent="0.25">
      <c r="H207" s="27"/>
    </row>
    <row r="208" spans="8:8" x14ac:dyDescent="0.25">
      <c r="H208" s="27"/>
    </row>
    <row r="209" spans="8:8" x14ac:dyDescent="0.25">
      <c r="H209" s="27"/>
    </row>
    <row r="210" spans="8:8" x14ac:dyDescent="0.25">
      <c r="H210" s="27"/>
    </row>
    <row r="211" spans="8:8" x14ac:dyDescent="0.25">
      <c r="H211" s="27"/>
    </row>
    <row r="212" spans="8:8" x14ac:dyDescent="0.25">
      <c r="H212" s="27"/>
    </row>
    <row r="213" spans="8:8" x14ac:dyDescent="0.25">
      <c r="H213" s="27"/>
    </row>
    <row r="214" spans="8:8" x14ac:dyDescent="0.25">
      <c r="H214" s="27"/>
    </row>
    <row r="215" spans="8:8" x14ac:dyDescent="0.25">
      <c r="H215" s="27"/>
    </row>
    <row r="216" spans="8:8" x14ac:dyDescent="0.25">
      <c r="H216" s="27"/>
    </row>
    <row r="217" spans="8:8" x14ac:dyDescent="0.25">
      <c r="H217" s="27"/>
    </row>
    <row r="218" spans="8:8" x14ac:dyDescent="0.25">
      <c r="H218" s="27"/>
    </row>
    <row r="219" spans="8:8" x14ac:dyDescent="0.25">
      <c r="H219" s="27"/>
    </row>
    <row r="220" spans="8:8" x14ac:dyDescent="0.25">
      <c r="H220" s="27"/>
    </row>
    <row r="221" spans="8:8" x14ac:dyDescent="0.25">
      <c r="H221" s="27"/>
    </row>
    <row r="222" spans="8:8" x14ac:dyDescent="0.25">
      <c r="H222" s="27"/>
    </row>
    <row r="223" spans="8:8" x14ac:dyDescent="0.25">
      <c r="H223" s="27"/>
    </row>
    <row r="224" spans="8:8" x14ac:dyDescent="0.25">
      <c r="H224" s="27"/>
    </row>
    <row r="225" spans="8:8" x14ac:dyDescent="0.25">
      <c r="H225" s="27"/>
    </row>
    <row r="226" spans="8:8" x14ac:dyDescent="0.25">
      <c r="H226" s="27"/>
    </row>
    <row r="227" spans="8:8" x14ac:dyDescent="0.25">
      <c r="H227" s="27"/>
    </row>
    <row r="228" spans="8:8" x14ac:dyDescent="0.25">
      <c r="H228" s="27"/>
    </row>
    <row r="229" spans="8:8" x14ac:dyDescent="0.25">
      <c r="H229" s="27"/>
    </row>
    <row r="230" spans="8:8" x14ac:dyDescent="0.25">
      <c r="H230" s="27"/>
    </row>
    <row r="231" spans="8:8" x14ac:dyDescent="0.25">
      <c r="H231" s="27"/>
    </row>
    <row r="232" spans="8:8" x14ac:dyDescent="0.25">
      <c r="H232" s="27"/>
    </row>
    <row r="233" spans="8:8" x14ac:dyDescent="0.25">
      <c r="H233" s="27"/>
    </row>
    <row r="234" spans="8:8" x14ac:dyDescent="0.25">
      <c r="H234" s="27"/>
    </row>
    <row r="235" spans="8:8" x14ac:dyDescent="0.25">
      <c r="H235" s="27"/>
    </row>
    <row r="236" spans="8:8" x14ac:dyDescent="0.25">
      <c r="H236" s="27"/>
    </row>
    <row r="237" spans="8:8" x14ac:dyDescent="0.25">
      <c r="H237" s="27"/>
    </row>
    <row r="238" spans="8:8" x14ac:dyDescent="0.25">
      <c r="H238" s="27"/>
    </row>
    <row r="239" spans="8:8" x14ac:dyDescent="0.25">
      <c r="H239" s="27"/>
    </row>
    <row r="240" spans="8:8" x14ac:dyDescent="0.25">
      <c r="H240" s="27"/>
    </row>
    <row r="241" spans="8:8" x14ac:dyDescent="0.25">
      <c r="H241" s="27"/>
    </row>
    <row r="242" spans="8:8" x14ac:dyDescent="0.25">
      <c r="H242" s="27"/>
    </row>
    <row r="243" spans="8:8" x14ac:dyDescent="0.25">
      <c r="H243" s="27"/>
    </row>
    <row r="244" spans="8:8" x14ac:dyDescent="0.25">
      <c r="H244" s="27"/>
    </row>
    <row r="245" spans="8:8" x14ac:dyDescent="0.25">
      <c r="H245" s="27"/>
    </row>
    <row r="246" spans="8:8" x14ac:dyDescent="0.25">
      <c r="H246" s="27"/>
    </row>
    <row r="247" spans="8:8" x14ac:dyDescent="0.25">
      <c r="H247" s="27"/>
    </row>
    <row r="248" spans="8:8" x14ac:dyDescent="0.25">
      <c r="H248" s="27"/>
    </row>
    <row r="249" spans="8:8" x14ac:dyDescent="0.25">
      <c r="H249" s="27"/>
    </row>
    <row r="250" spans="8:8" x14ac:dyDescent="0.25">
      <c r="H250" s="27"/>
    </row>
    <row r="251" spans="8:8" x14ac:dyDescent="0.25">
      <c r="H251" s="27"/>
    </row>
    <row r="252" spans="8:8" x14ac:dyDescent="0.25">
      <c r="H252" s="27"/>
    </row>
    <row r="253" spans="8:8" x14ac:dyDescent="0.25">
      <c r="H253" s="27"/>
    </row>
    <row r="254" spans="8:8" x14ac:dyDescent="0.25">
      <c r="H254" s="27"/>
    </row>
    <row r="255" spans="8:8" x14ac:dyDescent="0.25">
      <c r="H255" s="27"/>
    </row>
    <row r="256" spans="8:8" x14ac:dyDescent="0.25">
      <c r="H256" s="27"/>
    </row>
    <row r="257" spans="8:8" x14ac:dyDescent="0.25">
      <c r="H257" s="27"/>
    </row>
    <row r="258" spans="8:8" x14ac:dyDescent="0.25">
      <c r="H258" s="27"/>
    </row>
    <row r="259" spans="8:8" x14ac:dyDescent="0.25">
      <c r="H259" s="27"/>
    </row>
    <row r="260" spans="8:8" x14ac:dyDescent="0.25">
      <c r="H260" s="27"/>
    </row>
    <row r="261" spans="8:8" x14ac:dyDescent="0.25">
      <c r="H261" s="27"/>
    </row>
    <row r="262" spans="8:8" x14ac:dyDescent="0.25">
      <c r="H262" s="27"/>
    </row>
    <row r="263" spans="8:8" x14ac:dyDescent="0.25">
      <c r="H263" s="27"/>
    </row>
    <row r="264" spans="8:8" x14ac:dyDescent="0.25">
      <c r="H264" s="27"/>
    </row>
    <row r="265" spans="8:8" x14ac:dyDescent="0.25">
      <c r="H265" s="27"/>
    </row>
    <row r="266" spans="8:8" x14ac:dyDescent="0.25">
      <c r="H266" s="27"/>
    </row>
    <row r="267" spans="8:8" x14ac:dyDescent="0.25">
      <c r="H267" s="27"/>
    </row>
    <row r="268" spans="8:8" x14ac:dyDescent="0.25">
      <c r="H268" s="27"/>
    </row>
    <row r="269" spans="8:8" x14ac:dyDescent="0.25">
      <c r="H269" s="27"/>
    </row>
    <row r="270" spans="8:8" x14ac:dyDescent="0.25">
      <c r="H270" s="27"/>
    </row>
    <row r="271" spans="8:8" x14ac:dyDescent="0.25">
      <c r="H271" s="27"/>
    </row>
    <row r="272" spans="8:8" x14ac:dyDescent="0.25">
      <c r="H272" s="27"/>
    </row>
    <row r="273" spans="8:8" x14ac:dyDescent="0.25">
      <c r="H273" s="27"/>
    </row>
    <row r="274" spans="8:8" x14ac:dyDescent="0.25">
      <c r="H274" s="27"/>
    </row>
    <row r="275" spans="8:8" x14ac:dyDescent="0.25">
      <c r="H275" s="27"/>
    </row>
    <row r="276" spans="8:8" x14ac:dyDescent="0.25">
      <c r="H276" s="27"/>
    </row>
    <row r="277" spans="8:8" x14ac:dyDescent="0.25">
      <c r="H277" s="27"/>
    </row>
    <row r="278" spans="8:8" x14ac:dyDescent="0.25">
      <c r="H278" s="27"/>
    </row>
    <row r="279" spans="8:8" x14ac:dyDescent="0.25">
      <c r="H279" s="27"/>
    </row>
    <row r="280" spans="8:8" x14ac:dyDescent="0.25">
      <c r="H280" s="27"/>
    </row>
  </sheetData>
  <mergeCells count="1">
    <mergeCell ref="B4:E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44" orientation="landscape" r:id="rId1"/>
  <headerFooter alignWithMargins="0">
    <oddFooter>&amp;F</oddFooter>
  </headerFooter>
  <rowBreaks count="1" manualBreakCount="1">
    <brk id="81" min="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PiG!Área_de_impresión</vt:lpstr>
    </vt:vector>
  </TitlesOfParts>
  <Company>INNOVA GRUP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Marta Camara</cp:lastModifiedBy>
  <cp:lastPrinted>2017-11-02T12:09:44Z</cp:lastPrinted>
  <dcterms:created xsi:type="dcterms:W3CDTF">2004-04-21T16:30:40Z</dcterms:created>
  <dcterms:modified xsi:type="dcterms:W3CDTF">2017-11-27T12:25:06Z</dcterms:modified>
</cp:coreProperties>
</file>