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180-GESTIÓ\INNOVA - RSM\PMP RD635\"/>
    </mc:Choice>
  </mc:AlternateContent>
  <bookViews>
    <workbookView xWindow="0" yWindow="0" windowWidth="20490" windowHeight="7755"/>
  </bookViews>
  <sheets>
    <sheet name="TaulaPagaments" sheetId="1" r:id="rId1"/>
    <sheet name="TaulaPendents" sheetId="42" r:id="rId2"/>
    <sheet name="Resultats" sheetId="116" r:id="rId3"/>
    <sheet name="Hoja10" sheetId="37" state="veryHidden" r:id="rId4"/>
    <sheet name="Hoja11" sheetId="38" state="veryHidden" r:id="rId5"/>
    <sheet name="Hoja13" sheetId="40" state="veryHidden" r:id="rId6"/>
    <sheet name="Hoja9" sheetId="110" state="veryHidden" r:id="rId7"/>
    <sheet name="Hoja12" sheetId="111" state="veryHidden" r:id="rId8"/>
    <sheet name="Hoja14" sheetId="112" state="veryHidden" r:id="rId9"/>
    <sheet name="Hoja15" sheetId="113" state="veryHidden" r:id="rId10"/>
    <sheet name="Hoja16" sheetId="114" state="veryHidden" r:id="rId11"/>
    <sheet name="Hoja17" sheetId="115" state="veryHidden" r:id="rId12"/>
  </sheets>
  <calcPr calcId="152511"/>
</workbook>
</file>

<file path=xl/calcChain.xml><?xml version="1.0" encoding="utf-8"?>
<calcChain xmlns="http://schemas.openxmlformats.org/spreadsheetml/2006/main">
  <c r="O16" i="42" l="1"/>
  <c r="P16" i="42" s="1"/>
  <c r="O33" i="42"/>
  <c r="P33" i="42" s="1"/>
  <c r="O36" i="42"/>
  <c r="P36" i="42" s="1"/>
  <c r="O38" i="42"/>
  <c r="P38" i="42" s="1"/>
  <c r="O28" i="42"/>
  <c r="P28" i="42" s="1"/>
  <c r="O18" i="42"/>
  <c r="P18" i="42" s="1"/>
  <c r="O26" i="42"/>
  <c r="P26" i="42" s="1"/>
  <c r="O47" i="42"/>
  <c r="P47" i="42" s="1"/>
  <c r="O29" i="42"/>
  <c r="P29" i="42" s="1"/>
  <c r="O23" i="42"/>
  <c r="P23" i="42" s="1"/>
  <c r="O20" i="42"/>
  <c r="P20" i="42" s="1"/>
  <c r="O42" i="42"/>
  <c r="P42" i="42" s="1"/>
  <c r="O35" i="42"/>
  <c r="P35" i="42" s="1"/>
  <c r="O41" i="42"/>
  <c r="P41" i="42" s="1"/>
  <c r="O39" i="42"/>
  <c r="P39" i="42" s="1"/>
  <c r="O34" i="42"/>
  <c r="P34" i="42" s="1"/>
  <c r="O43" i="42"/>
  <c r="P43" i="42" s="1"/>
  <c r="O40" i="42"/>
  <c r="P40" i="42" s="1"/>
  <c r="O15" i="42"/>
  <c r="P15" i="42" s="1"/>
  <c r="O50" i="42"/>
  <c r="P50" i="42" s="1"/>
  <c r="O46" i="42"/>
  <c r="P46" i="42" s="1"/>
  <c r="O21" i="42"/>
  <c r="P21" i="42" s="1"/>
  <c r="O24" i="42"/>
  <c r="P24" i="42" s="1"/>
  <c r="O44" i="42"/>
  <c r="P44" i="42" s="1"/>
  <c r="O48" i="42"/>
  <c r="P48" i="42" s="1"/>
  <c r="O32" i="42"/>
  <c r="P32" i="42" s="1"/>
  <c r="O27" i="42"/>
  <c r="P27" i="42" s="1"/>
  <c r="O31" i="42"/>
  <c r="P31" i="42" s="1"/>
  <c r="O37" i="42"/>
  <c r="P37" i="42" s="1"/>
  <c r="O30" i="42"/>
  <c r="P30" i="42" s="1"/>
  <c r="O17" i="42"/>
  <c r="P17" i="42" s="1"/>
  <c r="O19" i="42"/>
  <c r="P19" i="42" s="1"/>
  <c r="O22" i="42"/>
  <c r="P22" i="42" s="1"/>
  <c r="O25" i="42"/>
  <c r="P25" i="42" s="1"/>
  <c r="O45" i="42"/>
  <c r="P45" i="42" s="1"/>
  <c r="O49" i="42"/>
  <c r="P49" i="42" s="1"/>
  <c r="N16" i="42"/>
  <c r="N33" i="42"/>
  <c r="N36" i="42"/>
  <c r="N38" i="42"/>
  <c r="N28" i="42"/>
  <c r="N18" i="42"/>
  <c r="N26" i="42"/>
  <c r="N47" i="42"/>
  <c r="N29" i="42"/>
  <c r="N23" i="42"/>
  <c r="N20" i="42"/>
  <c r="N42" i="42"/>
  <c r="N35" i="42"/>
  <c r="N41" i="42"/>
  <c r="N39" i="42"/>
  <c r="N34" i="42"/>
  <c r="N43" i="42"/>
  <c r="N40" i="42"/>
  <c r="N15" i="42"/>
  <c r="N50" i="42"/>
  <c r="N46" i="42"/>
  <c r="N21" i="42"/>
  <c r="N24" i="42"/>
  <c r="N44" i="42"/>
  <c r="N48" i="42"/>
  <c r="N32" i="42"/>
  <c r="N27" i="42"/>
  <c r="N31" i="42"/>
  <c r="N37" i="42"/>
  <c r="N30" i="42"/>
  <c r="N17" i="42"/>
  <c r="N19" i="42"/>
  <c r="N22" i="42"/>
  <c r="N25" i="42"/>
  <c r="N45" i="42"/>
  <c r="N49" i="42"/>
  <c r="O186" i="1"/>
  <c r="Q186" i="1" s="1"/>
  <c r="O185" i="1"/>
  <c r="Q185" i="1" s="1"/>
  <c r="O184" i="1"/>
  <c r="Q184" i="1" s="1"/>
  <c r="O183" i="1"/>
  <c r="Q183" i="1" s="1"/>
  <c r="O182" i="1"/>
  <c r="Q182" i="1" s="1"/>
  <c r="O181" i="1"/>
  <c r="Q181" i="1" s="1"/>
  <c r="O180" i="1"/>
  <c r="Q180" i="1" s="1"/>
  <c r="O179" i="1"/>
  <c r="Q179" i="1" s="1"/>
  <c r="O175" i="1"/>
  <c r="Q175" i="1" s="1"/>
  <c r="O177" i="1"/>
  <c r="Q177" i="1" s="1"/>
  <c r="O176" i="1"/>
  <c r="Q176" i="1" s="1"/>
  <c r="O178" i="1"/>
  <c r="Q178" i="1" s="1"/>
  <c r="O174" i="1"/>
  <c r="Q174" i="1" s="1"/>
  <c r="O173" i="1"/>
  <c r="Q173" i="1" s="1"/>
  <c r="O172" i="1"/>
  <c r="Q172" i="1" s="1"/>
  <c r="O171" i="1"/>
  <c r="Q171" i="1" s="1"/>
  <c r="O170" i="1"/>
  <c r="Q170" i="1" s="1"/>
  <c r="O169" i="1"/>
  <c r="Q169" i="1" s="1"/>
  <c r="O166" i="1"/>
  <c r="Q166" i="1" s="1"/>
  <c r="O167" i="1"/>
  <c r="Q167" i="1" s="1"/>
  <c r="O168" i="1"/>
  <c r="Q168" i="1" s="1"/>
  <c r="O165" i="1"/>
  <c r="Q165" i="1" s="1"/>
  <c r="O163" i="1"/>
  <c r="Q163" i="1" s="1"/>
  <c r="O162" i="1"/>
  <c r="Q162" i="1" s="1"/>
  <c r="O164" i="1"/>
  <c r="Q164" i="1" s="1"/>
  <c r="O160" i="1"/>
  <c r="Q160" i="1" s="1"/>
  <c r="O161" i="1"/>
  <c r="Q161" i="1" s="1"/>
  <c r="O159" i="1"/>
  <c r="Q159" i="1" s="1"/>
  <c r="O158" i="1"/>
  <c r="Q158" i="1" s="1"/>
  <c r="O157" i="1"/>
  <c r="Q157" i="1" s="1"/>
  <c r="O155" i="1"/>
  <c r="Q155" i="1" s="1"/>
  <c r="O156" i="1"/>
  <c r="Q156" i="1" s="1"/>
  <c r="O154" i="1"/>
  <c r="Q154" i="1" s="1"/>
  <c r="O153" i="1"/>
  <c r="Q153" i="1" s="1"/>
  <c r="O151" i="1"/>
  <c r="Q151" i="1" s="1"/>
  <c r="O152" i="1"/>
  <c r="Q152" i="1" s="1"/>
  <c r="O149" i="1"/>
  <c r="Q149" i="1" s="1"/>
  <c r="O150" i="1"/>
  <c r="Q150" i="1" s="1"/>
  <c r="O133" i="1"/>
  <c r="Q133" i="1" s="1"/>
  <c r="O145" i="1"/>
  <c r="Q145" i="1" s="1"/>
  <c r="O144" i="1"/>
  <c r="Q144" i="1" s="1"/>
  <c r="O138" i="1"/>
  <c r="Q138" i="1" s="1"/>
  <c r="O137" i="1"/>
  <c r="Q137" i="1" s="1"/>
  <c r="O148" i="1"/>
  <c r="Q148" i="1" s="1"/>
  <c r="O143" i="1"/>
  <c r="Q143" i="1" s="1"/>
  <c r="O142" i="1"/>
  <c r="Q142" i="1" s="1"/>
  <c r="O136" i="1"/>
  <c r="Q136" i="1" s="1"/>
  <c r="O134" i="1"/>
  <c r="Q134" i="1" s="1"/>
  <c r="O140" i="1"/>
  <c r="Q140" i="1" s="1"/>
  <c r="O139" i="1"/>
  <c r="Q139" i="1" s="1"/>
  <c r="O135" i="1"/>
  <c r="Q135" i="1" s="1"/>
  <c r="O141" i="1"/>
  <c r="Q141" i="1" s="1"/>
  <c r="O146" i="1"/>
  <c r="Q146" i="1" s="1"/>
  <c r="O147" i="1"/>
  <c r="Q147" i="1" s="1"/>
  <c r="O132" i="1"/>
  <c r="Q132" i="1" s="1"/>
  <c r="O131" i="1"/>
  <c r="Q131" i="1" s="1"/>
  <c r="O130" i="1"/>
  <c r="Q130" i="1" s="1"/>
  <c r="O129" i="1"/>
  <c r="Q129" i="1" s="1"/>
  <c r="O120" i="1"/>
  <c r="Q120" i="1" s="1"/>
  <c r="O101" i="1"/>
  <c r="Q101" i="1" s="1"/>
  <c r="O105" i="1"/>
  <c r="Q105" i="1" s="1"/>
  <c r="O108" i="1"/>
  <c r="Q108" i="1" s="1"/>
  <c r="O113" i="1"/>
  <c r="Q113" i="1" s="1"/>
  <c r="O124" i="1"/>
  <c r="Q124" i="1" s="1"/>
  <c r="O126" i="1"/>
  <c r="Q126" i="1" s="1"/>
  <c r="O127" i="1"/>
  <c r="Q127" i="1" s="1"/>
  <c r="O115" i="1"/>
  <c r="Q115" i="1" s="1"/>
  <c r="O111" i="1"/>
  <c r="Q111" i="1" s="1"/>
  <c r="O112" i="1"/>
  <c r="Q112" i="1" s="1"/>
  <c r="O107" i="1"/>
  <c r="Q107" i="1" s="1"/>
  <c r="O123" i="1"/>
  <c r="Q123" i="1" s="1"/>
  <c r="O117" i="1"/>
  <c r="Q117" i="1" s="1"/>
  <c r="O118" i="1"/>
  <c r="Q118" i="1" s="1"/>
  <c r="O106" i="1"/>
  <c r="Q106" i="1" s="1"/>
  <c r="O121" i="1"/>
  <c r="Q121" i="1" s="1"/>
  <c r="O109" i="1"/>
  <c r="Q109" i="1" s="1"/>
  <c r="O103" i="1"/>
  <c r="Q103" i="1" s="1"/>
  <c r="O116" i="1"/>
  <c r="Q116" i="1" s="1"/>
  <c r="O128" i="1"/>
  <c r="Q128" i="1" s="1"/>
  <c r="O119" i="1"/>
  <c r="Q119" i="1" s="1"/>
  <c r="O110" i="1"/>
  <c r="Q110" i="1" s="1"/>
  <c r="O125" i="1"/>
  <c r="Q125" i="1" s="1"/>
  <c r="O100" i="1"/>
  <c r="Q100" i="1" s="1"/>
  <c r="O114" i="1"/>
  <c r="Q114" i="1" s="1"/>
  <c r="O102" i="1"/>
  <c r="Q102" i="1" s="1"/>
  <c r="O104" i="1"/>
  <c r="Q104" i="1" s="1"/>
  <c r="O122" i="1"/>
  <c r="Q122" i="1" s="1"/>
  <c r="O99" i="1"/>
  <c r="Q99" i="1" s="1"/>
  <c r="O97" i="1"/>
  <c r="Q97" i="1" s="1"/>
  <c r="O98" i="1"/>
  <c r="Q98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89" i="1"/>
  <c r="Q89" i="1" s="1"/>
  <c r="O90" i="1"/>
  <c r="Q90" i="1" s="1"/>
  <c r="O88" i="1"/>
  <c r="Q88" i="1" s="1"/>
  <c r="O86" i="1"/>
  <c r="Q86" i="1" s="1"/>
  <c r="O87" i="1"/>
  <c r="Q87" i="1" s="1"/>
  <c r="O85" i="1"/>
  <c r="Q85" i="1" s="1"/>
  <c r="O83" i="1"/>
  <c r="Q83" i="1" s="1"/>
  <c r="O84" i="1"/>
  <c r="Q84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74" i="1"/>
  <c r="Q74" i="1" s="1"/>
  <c r="O73" i="1"/>
  <c r="Q73" i="1" s="1"/>
  <c r="O69" i="1"/>
  <c r="Q69" i="1" s="1"/>
  <c r="O70" i="1"/>
  <c r="Q70" i="1" s="1"/>
  <c r="O71" i="1"/>
  <c r="Q71" i="1" s="1"/>
  <c r="O72" i="1"/>
  <c r="Q72" i="1" s="1"/>
  <c r="O68" i="1"/>
  <c r="Q68" i="1" s="1"/>
  <c r="O67" i="1"/>
  <c r="Q67" i="1" s="1"/>
  <c r="O66" i="1"/>
  <c r="Q66" i="1" s="1"/>
  <c r="O65" i="1"/>
  <c r="Q65" i="1" s="1"/>
  <c r="O52" i="1"/>
  <c r="Q52" i="1" s="1"/>
  <c r="O51" i="1"/>
  <c r="Q51" i="1" s="1"/>
  <c r="O54" i="1"/>
  <c r="Q54" i="1" s="1"/>
  <c r="O63" i="1"/>
  <c r="Q63" i="1" s="1"/>
  <c r="O61" i="1"/>
  <c r="Q61" i="1" s="1"/>
  <c r="O57" i="1"/>
  <c r="Q57" i="1" s="1"/>
  <c r="O58" i="1"/>
  <c r="Q58" i="1" s="1"/>
  <c r="O59" i="1"/>
  <c r="Q59" i="1" s="1"/>
  <c r="O53" i="1"/>
  <c r="Q53" i="1" s="1"/>
  <c r="O62" i="1"/>
  <c r="Q62" i="1" s="1"/>
  <c r="O60" i="1"/>
  <c r="Q60" i="1" s="1"/>
  <c r="O64" i="1"/>
  <c r="Q64" i="1" s="1"/>
  <c r="O56" i="1"/>
  <c r="Q56" i="1" s="1"/>
  <c r="O55" i="1"/>
  <c r="Q55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1" i="1"/>
  <c r="Q41" i="1" s="1"/>
  <c r="O40" i="1"/>
  <c r="Q40" i="1" s="1"/>
  <c r="O43" i="1"/>
  <c r="Q43" i="1" s="1"/>
  <c r="O42" i="1"/>
  <c r="Q42" i="1" s="1"/>
  <c r="O39" i="1"/>
  <c r="Q39" i="1" s="1"/>
  <c r="O38" i="1"/>
  <c r="Q38" i="1" s="1"/>
  <c r="O36" i="1"/>
  <c r="Q36" i="1" s="1"/>
  <c r="O37" i="1"/>
  <c r="Q37" i="1" s="1"/>
  <c r="O28" i="1"/>
  <c r="Q28" i="1" s="1"/>
  <c r="O27" i="1"/>
  <c r="Q27" i="1" s="1"/>
  <c r="O34" i="1"/>
  <c r="Q34" i="1" s="1"/>
  <c r="O31" i="1"/>
  <c r="Q31" i="1" s="1"/>
  <c r="O32" i="1"/>
  <c r="Q32" i="1" s="1"/>
  <c r="O29" i="1"/>
  <c r="Q29" i="1" s="1"/>
  <c r="O30" i="1"/>
  <c r="Q30" i="1" s="1"/>
  <c r="O33" i="1"/>
  <c r="Q33" i="1" s="1"/>
  <c r="O35" i="1"/>
  <c r="Q35" i="1" s="1"/>
  <c r="O26" i="1"/>
  <c r="Q26" i="1" s="1"/>
  <c r="O25" i="1"/>
  <c r="Q25" i="1" s="1"/>
  <c r="O23" i="1"/>
  <c r="Q23" i="1" s="1"/>
  <c r="O24" i="1"/>
  <c r="Q24" i="1" s="1"/>
  <c r="O16" i="1"/>
  <c r="Q16" i="1" s="1"/>
  <c r="O22" i="1"/>
  <c r="Q22" i="1" s="1"/>
  <c r="O19" i="1"/>
  <c r="Q19" i="1" s="1"/>
  <c r="O21" i="1"/>
  <c r="Q21" i="1" s="1"/>
  <c r="O18" i="1"/>
  <c r="Q18" i="1" s="1"/>
  <c r="O17" i="1"/>
  <c r="Q17" i="1" s="1"/>
  <c r="O20" i="1"/>
  <c r="Q20" i="1" s="1"/>
  <c r="O15" i="1"/>
  <c r="Q15" i="1" s="1"/>
  <c r="N186" i="1"/>
  <c r="R186" i="1" s="1"/>
  <c r="N185" i="1"/>
  <c r="N184" i="1"/>
  <c r="R184" i="1" s="1"/>
  <c r="N183" i="1"/>
  <c r="N182" i="1"/>
  <c r="R182" i="1" s="1"/>
  <c r="N181" i="1"/>
  <c r="N180" i="1"/>
  <c r="R180" i="1" s="1"/>
  <c r="N179" i="1"/>
  <c r="N175" i="1"/>
  <c r="R175" i="1" s="1"/>
  <c r="N177" i="1"/>
  <c r="N176" i="1"/>
  <c r="R176" i="1" s="1"/>
  <c r="N178" i="1"/>
  <c r="N174" i="1"/>
  <c r="R174" i="1" s="1"/>
  <c r="N173" i="1"/>
  <c r="N172" i="1"/>
  <c r="R172" i="1" s="1"/>
  <c r="N171" i="1"/>
  <c r="N170" i="1"/>
  <c r="R170" i="1" s="1"/>
  <c r="N169" i="1"/>
  <c r="N166" i="1"/>
  <c r="R166" i="1" s="1"/>
  <c r="N167" i="1"/>
  <c r="N168" i="1"/>
  <c r="R168" i="1" s="1"/>
  <c r="N165" i="1"/>
  <c r="N163" i="1"/>
  <c r="R163" i="1" s="1"/>
  <c r="N162" i="1"/>
  <c r="N164" i="1"/>
  <c r="R164" i="1" s="1"/>
  <c r="N160" i="1"/>
  <c r="N161" i="1"/>
  <c r="R161" i="1" s="1"/>
  <c r="N159" i="1"/>
  <c r="N158" i="1"/>
  <c r="R158" i="1" s="1"/>
  <c r="N157" i="1"/>
  <c r="N155" i="1"/>
  <c r="R155" i="1" s="1"/>
  <c r="N156" i="1"/>
  <c r="N154" i="1"/>
  <c r="R154" i="1" s="1"/>
  <c r="N153" i="1"/>
  <c r="N151" i="1"/>
  <c r="R151" i="1" s="1"/>
  <c r="N152" i="1"/>
  <c r="N149" i="1"/>
  <c r="R149" i="1" s="1"/>
  <c r="N150" i="1"/>
  <c r="N133" i="1"/>
  <c r="R133" i="1" s="1"/>
  <c r="N145" i="1"/>
  <c r="N144" i="1"/>
  <c r="R144" i="1" s="1"/>
  <c r="N138" i="1"/>
  <c r="N137" i="1"/>
  <c r="R137" i="1" s="1"/>
  <c r="N148" i="1"/>
  <c r="N143" i="1"/>
  <c r="R143" i="1" s="1"/>
  <c r="N142" i="1"/>
  <c r="N136" i="1"/>
  <c r="R136" i="1" s="1"/>
  <c r="N134" i="1"/>
  <c r="N140" i="1"/>
  <c r="R140" i="1" s="1"/>
  <c r="N139" i="1"/>
  <c r="N135" i="1"/>
  <c r="R135" i="1" s="1"/>
  <c r="N141" i="1"/>
  <c r="N146" i="1"/>
  <c r="R146" i="1" s="1"/>
  <c r="N147" i="1"/>
  <c r="N132" i="1"/>
  <c r="R132" i="1" s="1"/>
  <c r="N131" i="1"/>
  <c r="N130" i="1"/>
  <c r="R130" i="1" s="1"/>
  <c r="N129" i="1"/>
  <c r="N120" i="1"/>
  <c r="R120" i="1" s="1"/>
  <c r="N101" i="1"/>
  <c r="N105" i="1"/>
  <c r="R105" i="1" s="1"/>
  <c r="N108" i="1"/>
  <c r="N113" i="1"/>
  <c r="R113" i="1" s="1"/>
  <c r="N124" i="1"/>
  <c r="N126" i="1"/>
  <c r="R126" i="1" s="1"/>
  <c r="N127" i="1"/>
  <c r="N115" i="1"/>
  <c r="R115" i="1" s="1"/>
  <c r="N111" i="1"/>
  <c r="N112" i="1"/>
  <c r="R112" i="1" s="1"/>
  <c r="N107" i="1"/>
  <c r="N123" i="1"/>
  <c r="R123" i="1" s="1"/>
  <c r="N117" i="1"/>
  <c r="N118" i="1"/>
  <c r="R118" i="1" s="1"/>
  <c r="N106" i="1"/>
  <c r="N121" i="1"/>
  <c r="R121" i="1" s="1"/>
  <c r="N109" i="1"/>
  <c r="N103" i="1"/>
  <c r="R103" i="1" s="1"/>
  <c r="N116" i="1"/>
  <c r="N128" i="1"/>
  <c r="R128" i="1" s="1"/>
  <c r="N119" i="1"/>
  <c r="N110" i="1"/>
  <c r="R110" i="1" s="1"/>
  <c r="N125" i="1"/>
  <c r="N100" i="1"/>
  <c r="R100" i="1" s="1"/>
  <c r="N114" i="1"/>
  <c r="N102" i="1"/>
  <c r="R102" i="1" s="1"/>
  <c r="N104" i="1"/>
  <c r="N122" i="1"/>
  <c r="R122" i="1" s="1"/>
  <c r="N99" i="1"/>
  <c r="N97" i="1"/>
  <c r="R97" i="1" s="1"/>
  <c r="N98" i="1"/>
  <c r="N96" i="1"/>
  <c r="R96" i="1" s="1"/>
  <c r="N95" i="1"/>
  <c r="N94" i="1"/>
  <c r="N93" i="1"/>
  <c r="R93" i="1" s="1"/>
  <c r="N92" i="1"/>
  <c r="N91" i="1"/>
  <c r="R91" i="1" s="1"/>
  <c r="N89" i="1"/>
  <c r="N90" i="1"/>
  <c r="R90" i="1" s="1"/>
  <c r="N88" i="1"/>
  <c r="N86" i="1"/>
  <c r="R86" i="1" s="1"/>
  <c r="N87" i="1"/>
  <c r="N85" i="1"/>
  <c r="R85" i="1" s="1"/>
  <c r="N83" i="1"/>
  <c r="N84" i="1"/>
  <c r="R84" i="1" s="1"/>
  <c r="N82" i="1"/>
  <c r="N81" i="1"/>
  <c r="R81" i="1" s="1"/>
  <c r="N80" i="1"/>
  <c r="N79" i="1"/>
  <c r="R79" i="1" s="1"/>
  <c r="N78" i="1"/>
  <c r="N77" i="1"/>
  <c r="R77" i="1" s="1"/>
  <c r="N76" i="1"/>
  <c r="N75" i="1"/>
  <c r="R75" i="1" s="1"/>
  <c r="N74" i="1"/>
  <c r="N73" i="1"/>
  <c r="R73" i="1" s="1"/>
  <c r="N69" i="1"/>
  <c r="N70" i="1"/>
  <c r="R70" i="1" s="1"/>
  <c r="N71" i="1"/>
  <c r="N72" i="1"/>
  <c r="R72" i="1" s="1"/>
  <c r="N68" i="1"/>
  <c r="N67" i="1"/>
  <c r="R67" i="1" s="1"/>
  <c r="N66" i="1"/>
  <c r="N65" i="1"/>
  <c r="R65" i="1" s="1"/>
  <c r="N52" i="1"/>
  <c r="N51" i="1"/>
  <c r="R51" i="1" s="1"/>
  <c r="N54" i="1"/>
  <c r="N63" i="1"/>
  <c r="R63" i="1" s="1"/>
  <c r="N61" i="1"/>
  <c r="N57" i="1"/>
  <c r="R57" i="1" s="1"/>
  <c r="N58" i="1"/>
  <c r="N59" i="1"/>
  <c r="R59" i="1" s="1"/>
  <c r="N53" i="1"/>
  <c r="N62" i="1"/>
  <c r="R62" i="1" s="1"/>
  <c r="N60" i="1"/>
  <c r="N64" i="1"/>
  <c r="R64" i="1" s="1"/>
  <c r="N56" i="1"/>
  <c r="N55" i="1"/>
  <c r="R55" i="1" s="1"/>
  <c r="N50" i="1"/>
  <c r="N49" i="1"/>
  <c r="R49" i="1" s="1"/>
  <c r="N48" i="1"/>
  <c r="N47" i="1"/>
  <c r="R47" i="1" s="1"/>
  <c r="N46" i="1"/>
  <c r="N45" i="1"/>
  <c r="R45" i="1" s="1"/>
  <c r="N44" i="1"/>
  <c r="N41" i="1"/>
  <c r="R41" i="1" s="1"/>
  <c r="N40" i="1"/>
  <c r="N43" i="1"/>
  <c r="R43" i="1" s="1"/>
  <c r="N42" i="1"/>
  <c r="N39" i="1"/>
  <c r="R39" i="1" s="1"/>
  <c r="N38" i="1"/>
  <c r="N36" i="1"/>
  <c r="N37" i="1"/>
  <c r="N28" i="1"/>
  <c r="N27" i="1"/>
  <c r="N34" i="1"/>
  <c r="N31" i="1"/>
  <c r="N32" i="1"/>
  <c r="N29" i="1"/>
  <c r="N30" i="1"/>
  <c r="N33" i="1"/>
  <c r="N35" i="1"/>
  <c r="N26" i="1"/>
  <c r="N25" i="1"/>
  <c r="N23" i="1"/>
  <c r="N24" i="1"/>
  <c r="N16" i="1"/>
  <c r="N22" i="1"/>
  <c r="N19" i="1"/>
  <c r="N21" i="1"/>
  <c r="N18" i="1"/>
  <c r="N17" i="1"/>
  <c r="N20" i="1"/>
  <c r="N15" i="1"/>
  <c r="R15" i="1" s="1"/>
  <c r="R18" i="1" l="1"/>
  <c r="R19" i="1"/>
  <c r="R16" i="1"/>
  <c r="R23" i="1"/>
  <c r="R26" i="1"/>
  <c r="R33" i="1"/>
  <c r="R29" i="1"/>
  <c r="R31" i="1"/>
  <c r="R27" i="1"/>
  <c r="R37" i="1"/>
  <c r="R20" i="1"/>
  <c r="R17" i="1"/>
  <c r="R21" i="1"/>
  <c r="R22" i="1"/>
  <c r="R24" i="1"/>
  <c r="R25" i="1"/>
  <c r="R35" i="1"/>
  <c r="R30" i="1"/>
  <c r="R32" i="1"/>
  <c r="R34" i="1"/>
  <c r="R28" i="1"/>
  <c r="R36" i="1"/>
  <c r="R38" i="1"/>
  <c r="R42" i="1"/>
  <c r="R40" i="1"/>
  <c r="R44" i="1"/>
  <c r="R46" i="1"/>
  <c r="R48" i="1"/>
  <c r="R50" i="1"/>
  <c r="R56" i="1"/>
  <c r="R60" i="1"/>
  <c r="R114" i="1"/>
  <c r="R119" i="1"/>
  <c r="R109" i="1"/>
  <c r="R117" i="1"/>
  <c r="R111" i="1"/>
  <c r="R124" i="1"/>
  <c r="R101" i="1"/>
  <c r="R131" i="1"/>
  <c r="R141" i="1"/>
  <c r="R134" i="1"/>
  <c r="R148" i="1"/>
  <c r="R145" i="1"/>
  <c r="R152" i="1"/>
  <c r="R156" i="1"/>
  <c r="R159" i="1"/>
  <c r="R162" i="1"/>
  <c r="R167" i="1"/>
  <c r="R171" i="1"/>
  <c r="R173" i="1"/>
  <c r="R177" i="1"/>
  <c r="R181" i="1"/>
  <c r="R185" i="1"/>
  <c r="N51" i="42"/>
  <c r="E4" i="116" s="1"/>
  <c r="Q45" i="42"/>
  <c r="Q22" i="42"/>
  <c r="Q17" i="42"/>
  <c r="Q37" i="42"/>
  <c r="Q27" i="42"/>
  <c r="Q48" i="42"/>
  <c r="Q44" i="42"/>
  <c r="Q21" i="42"/>
  <c r="Q50" i="42"/>
  <c r="Q40" i="42"/>
  <c r="Q34" i="42"/>
  <c r="Q41" i="42"/>
  <c r="Q42" i="42"/>
  <c r="Q23" i="42"/>
  <c r="Q47" i="42"/>
  <c r="Q18" i="42"/>
  <c r="Q38" i="42"/>
  <c r="Q33" i="42"/>
  <c r="Q49" i="42"/>
  <c r="Q25" i="42"/>
  <c r="Q19" i="42"/>
  <c r="Q30" i="42"/>
  <c r="Q31" i="42"/>
  <c r="Q32" i="42"/>
  <c r="Q24" i="42"/>
  <c r="Q46" i="42"/>
  <c r="Q15" i="42"/>
  <c r="Q43" i="42"/>
  <c r="Q39" i="42"/>
  <c r="Q35" i="42"/>
  <c r="Q20" i="42"/>
  <c r="Q29" i="42"/>
  <c r="Q26" i="42"/>
  <c r="Q28" i="42"/>
  <c r="Q36" i="42"/>
  <c r="Q16" i="42"/>
  <c r="N187" i="1"/>
  <c r="C4" i="116" s="1"/>
  <c r="R53" i="1"/>
  <c r="R58" i="1"/>
  <c r="R61" i="1"/>
  <c r="R54" i="1"/>
  <c r="R52" i="1"/>
  <c r="R66" i="1"/>
  <c r="R68" i="1"/>
  <c r="R71" i="1"/>
  <c r="R69" i="1"/>
  <c r="R74" i="1"/>
  <c r="R76" i="1"/>
  <c r="R78" i="1"/>
  <c r="R80" i="1"/>
  <c r="R82" i="1"/>
  <c r="R83" i="1"/>
  <c r="R87" i="1"/>
  <c r="R88" i="1"/>
  <c r="R89" i="1"/>
  <c r="R92" i="1"/>
  <c r="R94" i="1"/>
  <c r="R95" i="1"/>
  <c r="R98" i="1"/>
  <c r="R99" i="1"/>
  <c r="R104" i="1"/>
  <c r="R125" i="1"/>
  <c r="R116" i="1"/>
  <c r="R106" i="1"/>
  <c r="R107" i="1"/>
  <c r="R127" i="1"/>
  <c r="R108" i="1"/>
  <c r="R129" i="1"/>
  <c r="R147" i="1"/>
  <c r="R139" i="1"/>
  <c r="R142" i="1"/>
  <c r="R138" i="1"/>
  <c r="R150" i="1"/>
  <c r="R153" i="1"/>
  <c r="R157" i="1"/>
  <c r="R160" i="1"/>
  <c r="R165" i="1"/>
  <c r="R169" i="1"/>
  <c r="R178" i="1"/>
  <c r="R179" i="1"/>
  <c r="R183" i="1"/>
  <c r="Q51" i="42" l="1"/>
  <c r="Q53" i="42" s="1"/>
  <c r="D4" i="116" s="1"/>
  <c r="R187" i="1"/>
  <c r="R189" i="1" s="1"/>
  <c r="B4" i="116" s="1"/>
  <c r="M51" i="42"/>
  <c r="U51" i="42"/>
  <c r="M187" i="1"/>
  <c r="V187" i="1"/>
  <c r="D7" i="1"/>
  <c r="D5" i="42" s="1"/>
  <c r="F4" i="116" l="1"/>
</calcChain>
</file>

<file path=xl/sharedStrings.xml><?xml version="1.0" encoding="utf-8"?>
<sst xmlns="http://schemas.openxmlformats.org/spreadsheetml/2006/main" count="20753" uniqueCount="4934">
  <si>
    <t>Nombre+Encajar</t>
  </si>
  <si>
    <t>Valor</t>
  </si>
  <si>
    <t>Buscar+Ocultar</t>
  </si>
  <si>
    <t>Tablas y Campos</t>
  </si>
  <si>
    <t>Filtros</t>
  </si>
  <si>
    <t>Mov. proveedor</t>
  </si>
  <si>
    <t>Opción</t>
  </si>
  <si>
    <t>Fecha registro</t>
  </si>
  <si>
    <t>Tipo documento</t>
  </si>
  <si>
    <t>Factura</t>
  </si>
  <si>
    <t>Ocultar</t>
  </si>
  <si>
    <t>Importe pendiente (DL)</t>
  </si>
  <si>
    <t>Cód. forma pago</t>
  </si>
  <si>
    <t>Enlaces:</t>
  </si>
  <si>
    <t>Cabeceras:</t>
  </si>
  <si>
    <t>Campos:</t>
  </si>
  <si>
    <t>Fecha emisión documento</t>
  </si>
  <si>
    <t>Fecha vencimiento</t>
  </si>
  <si>
    <t>Proveedor - Nº</t>
  </si>
  <si>
    <t>Proveedor - Nombre</t>
  </si>
  <si>
    <t>Descripción</t>
  </si>
  <si>
    <t>Fecha pago</t>
  </si>
  <si>
    <t>Cerrado a la fecha</t>
  </si>
  <si>
    <t>Liq. por tipo documento</t>
  </si>
  <si>
    <t>Nº documento</t>
  </si>
  <si>
    <t>Nº fra. prov.</t>
  </si>
  <si>
    <t>Nº documento externo</t>
  </si>
  <si>
    <t>REUS MOBILITAT I SERVEIS SA</t>
  </si>
  <si>
    <t>ZAMAR 2000 SL</t>
  </si>
  <si>
    <t>*</t>
  </si>
  <si>
    <t>Factura|Efecto</t>
  </si>
  <si>
    <t>=NL("Enlace","Proveedor",,"Nº","=Nº proveedor")</t>
  </si>
  <si>
    <t>=NL("CampoVinculo","Proveedor","Nº")</t>
  </si>
  <si>
    <t>=NL("CampoVinculo","Proveedor","Nombre")</t>
  </si>
  <si>
    <t>=NL("CampoFlujo","Mov. proveedor","Importe (DL)")</t>
  </si>
  <si>
    <t>=NL("Enlace";"Proveedor";;"Nº";"=Nº proveedor")</t>
  </si>
  <si>
    <t>=NL("CampoVinculo";"Proveedor";"Nº")</t>
  </si>
  <si>
    <t>=NL("CampoVinculo";"Proveedor";"Nombre")</t>
  </si>
  <si>
    <t>=NL("CampoFlujo";"Mov. proveedor";"Importe (DL)")</t>
  </si>
  <si>
    <t>AutoTabla</t>
  </si>
  <si>
    <t>Valor+Encajar</t>
  </si>
  <si>
    <t>AutoTabla+Encajar</t>
  </si>
  <si>
    <t>Total</t>
  </si>
  <si>
    <t>1000004122</t>
  </si>
  <si>
    <t>REUS SERVEIS MUNICIPALS  SA</t>
  </si>
  <si>
    <t xml:space="preserve"> </t>
  </si>
  <si>
    <t>S</t>
  </si>
  <si>
    <t>R</t>
  </si>
  <si>
    <t>1000004343</t>
  </si>
  <si>
    <t>CAIXABANK SA</t>
  </si>
  <si>
    <t>1000003747</t>
  </si>
  <si>
    <t>ENDESA ENERGIA XXI SLU</t>
  </si>
  <si>
    <t>INTERNET 30 MBPS FIBRA OPTICA GENER</t>
  </si>
  <si>
    <t>T 15</t>
  </si>
  <si>
    <t>1000003109</t>
  </si>
  <si>
    <t>GAS NATURAL COMERCIALIZADORA SA</t>
  </si>
  <si>
    <t>1000001247</t>
  </si>
  <si>
    <t>AMBISA 95,S.L.</t>
  </si>
  <si>
    <t>1000001925</t>
  </si>
  <si>
    <t>ELECTRICITAT ALBERT ESCARDO SL</t>
  </si>
  <si>
    <t>1000000299</t>
  </si>
  <si>
    <t>FABRICATS I MANIPULATS SIGNO SL</t>
  </si>
  <si>
    <t>1000000157</t>
  </si>
  <si>
    <t>1000004255</t>
  </si>
  <si>
    <t>CASTELLANA DE SEGURIDAD  SA</t>
  </si>
  <si>
    <t>1000004870</t>
  </si>
  <si>
    <t>MARITIMA SERVEIS SL</t>
  </si>
  <si>
    <t>1000004107</t>
  </si>
  <si>
    <t>VISSEGUR SECURITY SYSTEMS, SL</t>
  </si>
  <si>
    <t>REBUT</t>
  </si>
  <si>
    <t>1000001434</t>
  </si>
  <si>
    <t>ASSOCIACIO DE FAMILIARS DE PERSONES</t>
  </si>
  <si>
    <t>1000002288</t>
  </si>
  <si>
    <t>EPIC SOLUTIONS SL</t>
  </si>
  <si>
    <t>1000005059</t>
  </si>
  <si>
    <t>TECNET SL</t>
  </si>
  <si>
    <t>S/F: GAS NATURAL: CONSUM PINTOR FUSTER,75 SC MB</t>
  </si>
  <si>
    <t>1000004796</t>
  </si>
  <si>
    <t>KP CARPINTERIA METALICA SCP</t>
  </si>
  <si>
    <t>1000004004</t>
  </si>
  <si>
    <t>1000005254</t>
  </si>
  <si>
    <t>SCHIBSTED CLASSIFIED MEDIA SPAIN  S</t>
  </si>
  <si>
    <t>S/F: SCHIBSTED: PUBLICITAT PROMOCIONS</t>
  </si>
  <si>
    <t>42383</t>
  </si>
  <si>
    <t>42400</t>
  </si>
  <si>
    <t>42376</t>
  </si>
  <si>
    <t>42381</t>
  </si>
  <si>
    <t>42370</t>
  </si>
  <si>
    <t>-478.95</t>
  </si>
  <si>
    <t>42371</t>
  </si>
  <si>
    <t>42402</t>
  </si>
  <si>
    <t>42361</t>
  </si>
  <si>
    <t>42391</t>
  </si>
  <si>
    <t>42390</t>
  </si>
  <si>
    <t>42369</t>
  </si>
  <si>
    <t>42307</t>
  </si>
  <si>
    <t>42397</t>
  </si>
  <si>
    <t>42398</t>
  </si>
  <si>
    <t>42319</t>
  </si>
  <si>
    <t>42338</t>
  </si>
  <si>
    <t>42277</t>
  </si>
  <si>
    <t>42308</t>
  </si>
  <si>
    <t>-3653.23</t>
  </si>
  <si>
    <t>-1733.31</t>
  </si>
  <si>
    <t>42327</t>
  </si>
  <si>
    <t>42325</t>
  </si>
  <si>
    <t>42354</t>
  </si>
  <si>
    <t>-556.6</t>
  </si>
  <si>
    <t>42373</t>
  </si>
  <si>
    <t>-316.71</t>
  </si>
  <si>
    <t>42339</t>
  </si>
  <si>
    <t>-279.51</t>
  </si>
  <si>
    <t>-276.19</t>
  </si>
  <si>
    <t>42278</t>
  </si>
  <si>
    <t>42380</t>
  </si>
  <si>
    <t>42348</t>
  </si>
  <si>
    <t>-66.55</t>
  </si>
  <si>
    <t>42387</t>
  </si>
  <si>
    <t>42401</t>
  </si>
  <si>
    <t>=SUBTOTAL(109,[Importe pendiente (DL)])</t>
  </si>
  <si>
    <t>=SUBTOTAL(103,[Nº fra. prov.])</t>
  </si>
  <si>
    <t>Fecha recep. Fra.</t>
  </si>
  <si>
    <t>=NL("Enlace","Histórico cab. factura compra",,"Pago-a Nº proveedor","=Nº proveedor")</t>
  </si>
  <si>
    <t>=NL("CampoVinculo","Histórico cab. factura compra","Fecha recepción doc.")</t>
  </si>
  <si>
    <t>=NL("Enlace";"Histórico cab. factura compra";;"Pago-a Nº proveedor";"=Nº proveedor")</t>
  </si>
  <si>
    <t>=NL("CampoVinculo";"Histórico cab. factura compra";"Fecha recepción doc.")</t>
  </si>
  <si>
    <t>42382</t>
  </si>
  <si>
    <t>42418</t>
  </si>
  <si>
    <t>42388</t>
  </si>
  <si>
    <t>42395</t>
  </si>
  <si>
    <t>42409</t>
  </si>
  <si>
    <t>42408</t>
  </si>
  <si>
    <t>42403</t>
  </si>
  <si>
    <t>Divisió</t>
  </si>
  <si>
    <t>Codi Divisió</t>
  </si>
  <si>
    <t>HABITATGE</t>
  </si>
  <si>
    <t>REDESSA</t>
  </si>
  <si>
    <t>CEPID</t>
  </si>
  <si>
    <t>1000000214</t>
  </si>
  <si>
    <t>TELEFONICA MOVILES ESPAÑA SA</t>
  </si>
  <si>
    <t>1000000236</t>
  </si>
  <si>
    <t>SOCIEDAD ESTATAL CORREOS Y TELEGRAF</t>
  </si>
  <si>
    <t>42303</t>
  </si>
  <si>
    <t>..310116</t>
  </si>
  <si>
    <t>&lt;&gt;0</t>
  </si>
  <si>
    <t>=NL("Tabla","Mov. proveedor",$E$13:$S$13,"Cabeceras=",$E$12:$S$12,"NombreTabla=","Mov. proveedor","Filtros=",$C$5:$D$9,"EnlaceInclusivo=Mov. proveedor",$E$11,"EnlaceInclusivo=Mov. proveedor",$F$11,"IncludeDuplicates=","Verdadero")</t>
  </si>
  <si>
    <t>=NL("Tabla";"Mov. proveedor";$E$13:$S$13;"Cabeceras=";$E$12:$S$12;"NombreTabla=";"Mov. proveedor";"Filtros=";$C$5:$D$9;"EnlaceInclusivo=Mov. proveedor";$E$11;"EnlaceInclusivo=Mov. proveedor";$F$11;"IncludeDuplicates=";"Verdadero")</t>
  </si>
  <si>
    <t>1000000137</t>
  </si>
  <si>
    <t>SUMMAR TECNOLOGIA Y GESTION, SA</t>
  </si>
  <si>
    <t>LLICENCIA 2016 NAVISION</t>
  </si>
  <si>
    <t>FC1601001</t>
  </si>
  <si>
    <t>FV16-0220</t>
  </si>
  <si>
    <t>1000004486</t>
  </si>
  <si>
    <t>K.P. CARPINTERIA METALICA</t>
  </si>
  <si>
    <t>FC1601002</t>
  </si>
  <si>
    <t>FA-16002</t>
  </si>
  <si>
    <t>1000001937</t>
  </si>
  <si>
    <t>ENDESA ENERGIA SA</t>
  </si>
  <si>
    <t>ENDESA ENERGIA SA  - Consum de Gener</t>
  </si>
  <si>
    <t>FC1601003</t>
  </si>
  <si>
    <t>12032336837/0206</t>
  </si>
  <si>
    <t>DAVISOL V-505 SABOR MANS PER R-1 I TECNO</t>
  </si>
  <si>
    <t>FC1601004</t>
  </si>
  <si>
    <t>19</t>
  </si>
  <si>
    <t>1000001189</t>
  </si>
  <si>
    <t>FATSINI SL</t>
  </si>
  <si>
    <t>FIRA</t>
  </si>
  <si>
    <t>LLOGUER TAULES EXAMENS UOC</t>
  </si>
  <si>
    <t>FC1601005</t>
  </si>
  <si>
    <t>VE16010</t>
  </si>
  <si>
    <t>MARCS 3 CLIC CLAC SEÑALITZACIO FIRA</t>
  </si>
  <si>
    <t>FC1601006</t>
  </si>
  <si>
    <t>125</t>
  </si>
  <si>
    <t>FC1601008</t>
  </si>
  <si>
    <t>1003757509</t>
  </si>
  <si>
    <t>1000001579</t>
  </si>
  <si>
    <t>MANTENIMENTS I NETEGES S.L.</t>
  </si>
  <si>
    <t>FC1601018</t>
  </si>
  <si>
    <t>1/23480</t>
  </si>
  <si>
    <t>FC1601019</t>
  </si>
  <si>
    <t>1/23477</t>
  </si>
  <si>
    <t>FC1601020</t>
  </si>
  <si>
    <t>PMN609N0003102</t>
  </si>
  <si>
    <t>FC1601021</t>
  </si>
  <si>
    <t>PMN601N0043540</t>
  </si>
  <si>
    <t>FC1601022</t>
  </si>
  <si>
    <t>PML609N0002564</t>
  </si>
  <si>
    <t>FC1601023</t>
  </si>
  <si>
    <t>PML601N0027513</t>
  </si>
  <si>
    <t>FC1601024</t>
  </si>
  <si>
    <t>P1M609N0003100</t>
  </si>
  <si>
    <t>FC1601025</t>
  </si>
  <si>
    <t>PM5609N0004944</t>
  </si>
  <si>
    <t>FC1601026</t>
  </si>
  <si>
    <t>PMD609N0002754</t>
  </si>
  <si>
    <t>FC1601027</t>
  </si>
  <si>
    <t>PMH609N0002482</t>
  </si>
  <si>
    <t>FC1601028</t>
  </si>
  <si>
    <t>PM601N0080694</t>
  </si>
  <si>
    <t>FC1601029</t>
  </si>
  <si>
    <t>PMP609N0004384</t>
  </si>
  <si>
    <t>FC1601030</t>
  </si>
  <si>
    <t>PML601N0036474</t>
  </si>
  <si>
    <t>FC1601031</t>
  </si>
  <si>
    <t>PML609N0002567</t>
  </si>
  <si>
    <t>FC1601032</t>
  </si>
  <si>
    <t>PML609N0002568</t>
  </si>
  <si>
    <t>FC1601033</t>
  </si>
  <si>
    <t>P1M609N0003011</t>
  </si>
  <si>
    <t>FC1601034</t>
  </si>
  <si>
    <t>PMI601N0039077</t>
  </si>
  <si>
    <t>FC1601035</t>
  </si>
  <si>
    <t>PM9609N0002821</t>
  </si>
  <si>
    <t>1000000317</t>
  </si>
  <si>
    <t>RAMON BERGADA MECANITZACIO D'OFICIN</t>
  </si>
  <si>
    <t>LECTURA COPIES FOTOCOPIADORA firaReus</t>
  </si>
  <si>
    <t>FC1601037</t>
  </si>
  <si>
    <t>160214</t>
  </si>
  <si>
    <t>Lloguer impressora 3 dies pel congrés digestologia</t>
  </si>
  <si>
    <t>FC1601038</t>
  </si>
  <si>
    <t>B-8</t>
  </si>
  <si>
    <t>1000003432</t>
  </si>
  <si>
    <t>BERCOSE  SL</t>
  </si>
  <si>
    <t>SERVEIS AUXILIARS R-1 GENER</t>
  </si>
  <si>
    <t>FC1601039</t>
  </si>
  <si>
    <t>A160048</t>
  </si>
  <si>
    <t>SERVEIS AUXILIARS ED. TECNO GENER</t>
  </si>
  <si>
    <t>FC1601043</t>
  </si>
  <si>
    <t>A160067</t>
  </si>
  <si>
    <t>FC1601046</t>
  </si>
  <si>
    <t>1000001078</t>
  </si>
  <si>
    <t>MERCADONA</t>
  </si>
  <si>
    <t>AIGUES MINERALS PER TECNOREDESSA</t>
  </si>
  <si>
    <t>2</t>
  </si>
  <si>
    <t>FC1601047</t>
  </si>
  <si>
    <t>TC131981</t>
  </si>
  <si>
    <t>1000005384</t>
  </si>
  <si>
    <t>CAJAS RURALES UNIDAS SOCIEDAD COOP.</t>
  </si>
  <si>
    <t>CAJAMAR - COMISSIO REMESA LLOGATERS</t>
  </si>
  <si>
    <t>FC1601049</t>
  </si>
  <si>
    <t>A162775504</t>
  </si>
  <si>
    <t>1000000233</t>
  </si>
  <si>
    <t>TELEFONICA DE ESPAÑA SA</t>
  </si>
  <si>
    <t>ADSL TECNOREDESSA GENER</t>
  </si>
  <si>
    <t>FC1601050</t>
  </si>
  <si>
    <t>60A655003617</t>
  </si>
  <si>
    <t>TELEFONIA BASICA GENER R-1</t>
  </si>
  <si>
    <t>FC1601051</t>
  </si>
  <si>
    <t>60A655003616</t>
  </si>
  <si>
    <t>MANTEN. INTERNET I TELEFONIA GENER R-1</t>
  </si>
  <si>
    <t>FC1601052</t>
  </si>
  <si>
    <t>Chalecos personal manteniment</t>
  </si>
  <si>
    <t>FC1601053</t>
  </si>
  <si>
    <t>270</t>
  </si>
  <si>
    <t>ENDESA - ALT CARME 55 GAR</t>
  </si>
  <si>
    <t>FC1601054</t>
  </si>
  <si>
    <t>PM2601N0092281</t>
  </si>
  <si>
    <t>ENDESA - ALT CARME 53 GAR</t>
  </si>
  <si>
    <t>FC1601055</t>
  </si>
  <si>
    <t>PMM601N0027629</t>
  </si>
  <si>
    <t>ENDESA - COMUNITAT MURCIA 4 3-3</t>
  </si>
  <si>
    <t>FC1601056</t>
  </si>
  <si>
    <t>PMI609N0002890</t>
  </si>
  <si>
    <t>ROLLO PAPER HIGENIC ESCOBILLA WC R-1 I TECNO</t>
  </si>
  <si>
    <t>FC1601057</t>
  </si>
  <si>
    <t>23</t>
  </si>
  <si>
    <t>FC1601058</t>
  </si>
  <si>
    <t>PML609N0002562</t>
  </si>
  <si>
    <t>ENDESA - ALT CARME 55 ESC B 3-5</t>
  </si>
  <si>
    <t>FC1601059</t>
  </si>
  <si>
    <t>PMH609N0002486</t>
  </si>
  <si>
    <t>ZAMAR 2000 SL - REVISIO ANUAL SISTEMA CONTRA INCEN</t>
  </si>
  <si>
    <t>FC1601060</t>
  </si>
  <si>
    <t>EC 1809</t>
  </si>
  <si>
    <t>MARITIMA SERVEIS SL - NETE GENER MB2</t>
  </si>
  <si>
    <t>FC1601062</t>
  </si>
  <si>
    <t>1-000028</t>
  </si>
  <si>
    <t>1000003111</t>
  </si>
  <si>
    <t>ASCENSORES ENINTER SL</t>
  </si>
  <si>
    <t>ASCENSORES ENINTER - NETEJA PINTOR FUSTER MB</t>
  </si>
  <si>
    <t>FC1601091</t>
  </si>
  <si>
    <t>R 7030</t>
  </si>
  <si>
    <t>GAS NATURAL COMERCIALIZADORA - CTAT MURCIA 4 PK</t>
  </si>
  <si>
    <t>FC1601092</t>
  </si>
  <si>
    <t>PI16142000028216</t>
  </si>
  <si>
    <t>TECNET NETEJA PINTOR FUSTER GENER MB</t>
  </si>
  <si>
    <t>FC1601093</t>
  </si>
  <si>
    <t>A230</t>
  </si>
  <si>
    <t>ENDESA ENERGIA XXI - CANTABRIC 34 1 102</t>
  </si>
  <si>
    <t>FC1601098</t>
  </si>
  <si>
    <t>SMO601N0122704</t>
  </si>
  <si>
    <t>ENDESA ENERGIA XXI - MARTI BAGES 31 019</t>
  </si>
  <si>
    <t>FC1601099</t>
  </si>
  <si>
    <t>S1M601N0047756</t>
  </si>
  <si>
    <t>GAS NATURAL COMER. - CTAT MURCIA 4 SC</t>
  </si>
  <si>
    <t>FC1601110</t>
  </si>
  <si>
    <t>PI16142000028217</t>
  </si>
  <si>
    <t>GAS NATURAL COMERC.- MARTI BAGES 0031</t>
  </si>
  <si>
    <t>FC1601111</t>
  </si>
  <si>
    <t>PI16142000012534</t>
  </si>
  <si>
    <t>GAS NATURAL COMER.- PINT. FUSTER 75 SC</t>
  </si>
  <si>
    <t>FC1601112</t>
  </si>
  <si>
    <t>PI16142000012536</t>
  </si>
  <si>
    <t>GAS NATURAL COMERC.- MARTI BAGES 31 PK</t>
  </si>
  <si>
    <t>FC1601113</t>
  </si>
  <si>
    <t>PI16142000012530</t>
  </si>
  <si>
    <t>GAS NATURAL COMERC.- CANTABRIC 34 EDF 1</t>
  </si>
  <si>
    <t>FC1601114</t>
  </si>
  <si>
    <t>PI16142000012532</t>
  </si>
  <si>
    <t>FC1601115</t>
  </si>
  <si>
    <t>F000413116</t>
  </si>
  <si>
    <t>1000004826</t>
  </si>
  <si>
    <t>MARVI ASCENSORES SL</t>
  </si>
  <si>
    <t>MARVI ASCENSORES - MANTENIMENT GENER MB2</t>
  </si>
  <si>
    <t>FC1601116</t>
  </si>
  <si>
    <t>9100005573</t>
  </si>
  <si>
    <t>1000001361</t>
  </si>
  <si>
    <t>Llobregat Ludics, S.L.</t>
  </si>
  <si>
    <t>DESPESES FIRA ANTIGUITATS</t>
  </si>
  <si>
    <t>TR</t>
  </si>
  <si>
    <t>1900001246</t>
  </si>
  <si>
    <t>0A05011736</t>
  </si>
  <si>
    <t>1000003233</t>
  </si>
  <si>
    <t>EDICIONS D'HORTICULTURA S.L.</t>
  </si>
  <si>
    <t>REPARTIMENT RESULTATS MODERNAL SEGONS CONTRACTE</t>
  </si>
  <si>
    <t>1900001459</t>
  </si>
  <si>
    <t>104</t>
  </si>
  <si>
    <t>REPARTIMENT RTAT CONSVERD</t>
  </si>
  <si>
    <t>1900000093</t>
  </si>
  <si>
    <t>1</t>
  </si>
  <si>
    <t>1000001504</t>
  </si>
  <si>
    <t>ORONA S.COOP.</t>
  </si>
  <si>
    <t>MANTENIM. ASCENSORS I MUNTAC. 3T ED.TEC.</t>
  </si>
  <si>
    <t>1900003513</t>
  </si>
  <si>
    <t>15043285081000</t>
  </si>
  <si>
    <t>1000000340</t>
  </si>
  <si>
    <t>INICIATIVES DE TELEVISIO SL</t>
  </si>
  <si>
    <t>SERVEI DE GRAVACIO VIDEO CV ASSIS JORNADA OCUPA'T</t>
  </si>
  <si>
    <t>1900003461</t>
  </si>
  <si>
    <t>9427</t>
  </si>
  <si>
    <t>1000000411</t>
  </si>
  <si>
    <t>FERRETERIA MARTI CB</t>
  </si>
  <si>
    <t>MATERIAL MANTENIMENT I REP, RODILLO, PINCEL, MANGU</t>
  </si>
  <si>
    <t>1900003454</t>
  </si>
  <si>
    <t>2015 5718</t>
  </si>
  <si>
    <t>1000005237</t>
  </si>
  <si>
    <t>EXTINTORS RION SL</t>
  </si>
  <si>
    <t>S/F: EXTINTORS RION: REVISIÓ EXTINTORS</t>
  </si>
  <si>
    <t>1900003468</t>
  </si>
  <si>
    <t>155023</t>
  </si>
  <si>
    <t>VINIL FIRA TOT NUVIS I ROTULS DIV PARTICIPANS</t>
  </si>
  <si>
    <t>1900003371</t>
  </si>
  <si>
    <t>5139</t>
  </si>
  <si>
    <t>1000000403</t>
  </si>
  <si>
    <t>CHUBB IBERIA SL</t>
  </si>
  <si>
    <t>REVISIO MANT SIS INCENDI 15 SENYAL PULSADOR A R-1</t>
  </si>
  <si>
    <t>1900003374</t>
  </si>
  <si>
    <t>F151105050</t>
  </si>
  <si>
    <t>S/AMBISA: NETEJA I MANT. EQUIPS A/A CEPID</t>
  </si>
  <si>
    <t>1900003492</t>
  </si>
  <si>
    <t>402</t>
  </si>
  <si>
    <t>MOBILS COMUNIC REDESSA, ADMIN REDESSA, FIRA, GUPSA</t>
  </si>
  <si>
    <t>1900003045</t>
  </si>
  <si>
    <t>DGT14000098966</t>
  </si>
  <si>
    <t>TIQUETS SOPAR DE GALA MODERNAL 2008</t>
  </si>
  <si>
    <t>1900000488</t>
  </si>
  <si>
    <t>95</t>
  </si>
  <si>
    <t>DESRETOLAR I RETOLAR DE NOU FINESTRA RECEPCIO FIRA</t>
  </si>
  <si>
    <t>1900003370</t>
  </si>
  <si>
    <t>1435</t>
  </si>
  <si>
    <t>NETEJA I DESEIN EQUIPS A/A ZONA DESPATX D-CORE</t>
  </si>
  <si>
    <t>1900003487</t>
  </si>
  <si>
    <t>422</t>
  </si>
  <si>
    <t>LECTURA I TONER KYOCERA TECNOREDESSA</t>
  </si>
  <si>
    <t>1900003488</t>
  </si>
  <si>
    <t>153620</t>
  </si>
  <si>
    <t>1000000266</t>
  </si>
  <si>
    <t>PRAGMA AGENCIA DE PUBLICITAT GENERA</t>
  </si>
  <si>
    <t>INSERCIO DE LOGO FIRAREUS A PLANOL VIALER REUS</t>
  </si>
  <si>
    <t>1900003148</t>
  </si>
  <si>
    <t>00-215.288</t>
  </si>
  <si>
    <t>1000000763</t>
  </si>
  <si>
    <t>PEREZ MATEOS, VICENTE</t>
  </si>
  <si>
    <t>ASSESORAMENT VICENTE PEREZ NOVEMBRE</t>
  </si>
  <si>
    <t>1900002901</t>
  </si>
  <si>
    <t>2015-044</t>
  </si>
  <si>
    <t>ASSESORAMENT VICENTE PEREZ DESEMBRE</t>
  </si>
  <si>
    <t>1900003399</t>
  </si>
  <si>
    <t>2015-048</t>
  </si>
  <si>
    <t>1000000087</t>
  </si>
  <si>
    <t>RADIO POPULAR SA</t>
  </si>
  <si>
    <t>CAMPANYA FALQUES TOT NUVIS CADENA COPE</t>
  </si>
  <si>
    <t>1900003359</t>
  </si>
  <si>
    <t>038 - 02 - 00221</t>
  </si>
  <si>
    <t>1000001174</t>
  </si>
  <si>
    <t>EL VALLENC, SL</t>
  </si>
  <si>
    <t>PUBLICITAT TOT NUVIS A PEU DE PAG A EL VALLENC</t>
  </si>
  <si>
    <t>1900003353</t>
  </si>
  <si>
    <t>2501806</t>
  </si>
  <si>
    <t>RETOLACIO VINIL PORTA DE ENTRADA NOVES OFICINES</t>
  </si>
  <si>
    <t>1900003342</t>
  </si>
  <si>
    <t>5670</t>
  </si>
  <si>
    <t>VINIL DUTXA I LAVABO BUSINESS ROOM</t>
  </si>
  <si>
    <t>1900003348</t>
  </si>
  <si>
    <t>5583</t>
  </si>
  <si>
    <t>S/F AMBISA 95: TRACTAMENT DDD Y AFCH/ACS</t>
  </si>
  <si>
    <t>1900002517</t>
  </si>
  <si>
    <t>328</t>
  </si>
  <si>
    <t>S/F: ORONA: MANTENIMENT CT.MURCIA, 4 GM</t>
  </si>
  <si>
    <t>1900003334</t>
  </si>
  <si>
    <t>15043285071000</t>
  </si>
  <si>
    <t>1000001216</t>
  </si>
  <si>
    <t>COMERCIAL REUS 4ATRE SL</t>
  </si>
  <si>
    <t>MATERIAL OFICINA CARTUX, PAQUET, CINTA</t>
  </si>
  <si>
    <t>1900003508</t>
  </si>
  <si>
    <t>18208</t>
  </si>
  <si>
    <t>MATERIAL DIVERS PER REPARACIONS</t>
  </si>
  <si>
    <t>1900003495</t>
  </si>
  <si>
    <t>2015 6372</t>
  </si>
  <si>
    <t>LECTURA TONER KYOCERA R-1</t>
  </si>
  <si>
    <t>1900003484</t>
  </si>
  <si>
    <t>152323</t>
  </si>
  <si>
    <t>1900003485</t>
  </si>
  <si>
    <t>153472</t>
  </si>
  <si>
    <t>CARTELLERIA HALL ENTRADA FIRA TOT NUVIS 2015</t>
  </si>
  <si>
    <t>1900003383</t>
  </si>
  <si>
    <t>5448</t>
  </si>
  <si>
    <t>1000002939</t>
  </si>
  <si>
    <t>MEDIAMAR DIFUSIO COMARCAL SL</t>
  </si>
  <si>
    <t>RADIACIO FALQUES RADIO FLAIXBAC TOT NUVIS 2015</t>
  </si>
  <si>
    <t>1900003352</t>
  </si>
  <si>
    <t>15407</t>
  </si>
  <si>
    <t>1000005028</t>
  </si>
  <si>
    <t>NOTINCNOM SL</t>
  </si>
  <si>
    <t>SERVEI DE CATERING REUNIO WAITLESS</t>
  </si>
  <si>
    <t>1900003395</t>
  </si>
  <si>
    <t>NT1500298</t>
  </si>
  <si>
    <t>LECTURA FOTOCOPIES BLANC NEGRE  I COLOR</t>
  </si>
  <si>
    <t>1900003462</t>
  </si>
  <si>
    <t>153349</t>
  </si>
  <si>
    <t>MATERIAL OFICNA, CINTA CORRECTORA, TISORES, RETOLA</t>
  </si>
  <si>
    <t>1900003509</t>
  </si>
  <si>
    <t>17268</t>
  </si>
  <si>
    <t>1900003367</t>
  </si>
  <si>
    <t>153806</t>
  </si>
  <si>
    <t>MATERIAL OFICINA, BLOC POST IT, RESMILLA, ARXIU DE</t>
  </si>
  <si>
    <t>1900003510</t>
  </si>
  <si>
    <t>14733</t>
  </si>
  <si>
    <t>COFFE BREAK REUNIO WAITLESS</t>
  </si>
  <si>
    <t>1900003396</t>
  </si>
  <si>
    <t>NT1500299</t>
  </si>
  <si>
    <t>MATERIAL DIVERS. BRU SPRAY, PLACA CARTELA, PLETINA</t>
  </si>
  <si>
    <t>1900003350</t>
  </si>
  <si>
    <t>2015 7112</t>
  </si>
  <si>
    <t>MANTENIM. AUDITORI  ED.TEC.</t>
  </si>
  <si>
    <t>1900003506</t>
  </si>
  <si>
    <t>15043285091000</t>
  </si>
  <si>
    <t>1000002312</t>
  </si>
  <si>
    <t>ARTS GRAFIQUES OCTAVI, S.A.</t>
  </si>
  <si>
    <t>TARGETES COLOR G. DOMENECH</t>
  </si>
  <si>
    <t>1900003174</t>
  </si>
  <si>
    <t>798</t>
  </si>
  <si>
    <t>MOBIL C.RAMOS - MANTENIMENT DE GUARDIA</t>
  </si>
  <si>
    <t>1900000531</t>
  </si>
  <si>
    <t>DGT13000084346</t>
  </si>
  <si>
    <t>COFFE MIXTE REUNIO PRODUCTOS DEL CAFE 02/12</t>
  </si>
  <si>
    <t>1900003151</t>
  </si>
  <si>
    <t>NT1500291</t>
  </si>
  <si>
    <t>REUNIO JURAT PREMIS REUS EMPRESA I COMITE VALO EXP</t>
  </si>
  <si>
    <t>1900003412</t>
  </si>
  <si>
    <t>NT1500245</t>
  </si>
  <si>
    <t>1900003486</t>
  </si>
  <si>
    <t>153802</t>
  </si>
  <si>
    <t>SUBSTITUCIO DEL FUSIBEL D-73 R-1 BUENAFUENTE'S A</t>
  </si>
  <si>
    <t>1900003373</t>
  </si>
  <si>
    <t>1054</t>
  </si>
  <si>
    <t>S/F: ALBERT ESCARDO: VERIFICACIÓ TOROIDAL ED.CEPID</t>
  </si>
  <si>
    <t>1900003405</t>
  </si>
  <si>
    <t>1131</t>
  </si>
  <si>
    <t>TRES FUSIBLES PER AL TRANSFORMADOR DEL CLIMA EDI</t>
  </si>
  <si>
    <t>1900003426</t>
  </si>
  <si>
    <t>1004</t>
  </si>
  <si>
    <t>SERVEIS DE MUNTATGE I MANTENIMENT firaReus i EDIF.</t>
  </si>
  <si>
    <t>1900003512</t>
  </si>
  <si>
    <t>2015/SERV55</t>
  </si>
  <si>
    <t>SERV MANTENIM I ENGINYER 4T R-1 TECNO I FIRA</t>
  </si>
  <si>
    <t>1900003500</t>
  </si>
  <si>
    <t>2015/SERV54</t>
  </si>
  <si>
    <t>Serv consergeria R-1 J. G. octubre-novembre-desemb</t>
  </si>
  <si>
    <t>1900003355</t>
  </si>
  <si>
    <t>2015/SERV56</t>
  </si>
  <si>
    <t>TARGETA MULTIPARQUING R. GARCIA DESEMBRE</t>
  </si>
  <si>
    <t>1900003345</t>
  </si>
  <si>
    <t>PQ01508300</t>
  </si>
  <si>
    <t>ELECTRICITAT TECNOPARC 01-10-15 A 31-10-15</t>
  </si>
  <si>
    <t>1900003496</t>
  </si>
  <si>
    <t>PI15142000543389</t>
  </si>
  <si>
    <t>ELECTRICITAT TECNOPARC 01-12-15 A 31-12-15</t>
  </si>
  <si>
    <t>1900003477</t>
  </si>
  <si>
    <t>PI15142000623881</t>
  </si>
  <si>
    <t>ELECTRICITAT TECNOPARC 01.11.15 A 30.11.15</t>
  </si>
  <si>
    <t>1900003522</t>
  </si>
  <si>
    <t>PI15142000573984</t>
  </si>
  <si>
    <t>ELECTRICITAT 31-07-12 A 31-08-12 R-1 RECALCUL</t>
  </si>
  <si>
    <t>1900001425</t>
  </si>
  <si>
    <t>P0Z301Y0103893</t>
  </si>
  <si>
    <t>ELECTRICITAT 30-06-12 A 27-07-12 R-1 RECALCUL</t>
  </si>
  <si>
    <t>1900001423</t>
  </si>
  <si>
    <t>P0Z308Y0004787</t>
  </si>
  <si>
    <t>ELECTRICITAT 31-05-12 A 30-06-12 R-1 RECALCUL</t>
  </si>
  <si>
    <t>1900001422</t>
  </si>
  <si>
    <t>P0Z301Y0103882</t>
  </si>
  <si>
    <t>ELECTRICITAT 31-08-12 A 30-09-12 R-1 RECALCUL</t>
  </si>
  <si>
    <t>1900001426</t>
  </si>
  <si>
    <t>P0Z301Y0103896</t>
  </si>
  <si>
    <t>ELECTRICITAT 30-09-12 A 31-10-12 R-1 RECALCUL</t>
  </si>
  <si>
    <t>1900001427</t>
  </si>
  <si>
    <t>P0Z301Y0103898</t>
  </si>
  <si>
    <t>1000003760</t>
  </si>
  <si>
    <t>SOCIEDAD ESPAÑOLA RADIOD. S.L.</t>
  </si>
  <si>
    <t>PUBLICITAT BARRA D IDEAS A CADENA SER, RADIO REUS</t>
  </si>
  <si>
    <t>1900003357</t>
  </si>
  <si>
    <t>155016PA00924</t>
  </si>
  <si>
    <t>1000003114</t>
  </si>
  <si>
    <t>TADEC SL</t>
  </si>
  <si>
    <t>FRA. 46T/T214 TADEC:HONORAR.URBANITZACI SECTOR C-8</t>
  </si>
  <si>
    <t>1900001302</t>
  </si>
  <si>
    <t>46T/T214</t>
  </si>
  <si>
    <t>NETEJA MES DE DESEMBRE 2015 TECNOREDESSA - FIRA</t>
  </si>
  <si>
    <t>1900003489</t>
  </si>
  <si>
    <t>1 000790</t>
  </si>
  <si>
    <t>NETEJA MES DE NOVEMBRE 2015 TECNOREDESSA - FIRA</t>
  </si>
  <si>
    <t>1900003349</t>
  </si>
  <si>
    <t>1 000720</t>
  </si>
  <si>
    <t>ELECTRICITAT 01.10.15 A 31.10.15 R-1</t>
  </si>
  <si>
    <t>1900003497</t>
  </si>
  <si>
    <t>PI15142000541223</t>
  </si>
  <si>
    <t>1000004895</t>
  </si>
  <si>
    <t>SERVEIS ARENSIS  SL</t>
  </si>
  <si>
    <t>NETEJA R-1 NOVEMBRE</t>
  </si>
  <si>
    <t>1900003478</t>
  </si>
  <si>
    <t>1 000153</t>
  </si>
  <si>
    <t>1000005296</t>
  </si>
  <si>
    <t>BORRULL CUINA CATERING, SL</t>
  </si>
  <si>
    <t>SERVEI CATERING II CURS PEDIATRIA PRACTICA</t>
  </si>
  <si>
    <t>1900000188</t>
  </si>
  <si>
    <t>GAS EDIF. TECNOPARC 01.12.15 A 28.12.15</t>
  </si>
  <si>
    <t>1900003525</t>
  </si>
  <si>
    <t>PI15142000620172</t>
  </si>
  <si>
    <t>NETEJA R-1 DESEMBRE</t>
  </si>
  <si>
    <t>1900003479</t>
  </si>
  <si>
    <t>1 000168</t>
  </si>
  <si>
    <t>NETEJA R-1 OCTUBRE</t>
  </si>
  <si>
    <t>1900003453</t>
  </si>
  <si>
    <t>1 000136</t>
  </si>
  <si>
    <t>SERVEI DE VIGILÀNCIA I SEG. ED. TECNO. DESEMBRE</t>
  </si>
  <si>
    <t>1900003499</t>
  </si>
  <si>
    <t>15 /1176/V08</t>
  </si>
  <si>
    <t>SERVEI DE VIGILÀNCIA I SEG. ED. TECNO. NOVEMBRE</t>
  </si>
  <si>
    <t>1900003517</t>
  </si>
  <si>
    <t>15/1057/V08</t>
  </si>
  <si>
    <t>SERVEI D'AUXILIARS ED. TECNO DESEMBRE</t>
  </si>
  <si>
    <t>1900003498</t>
  </si>
  <si>
    <t>A 151046</t>
  </si>
  <si>
    <t>S/F: CASESA: SERVEIS VIGILANCIA DESEMBRE</t>
  </si>
  <si>
    <t>1900003408</t>
  </si>
  <si>
    <t>15/1177/V08</t>
  </si>
  <si>
    <t>CATERING SOPAR ACTE SALTOKI</t>
  </si>
  <si>
    <t>1900003149</t>
  </si>
  <si>
    <t>48</t>
  </si>
  <si>
    <t>S/F: CASESA: SERVEIS VIGILANCIA NOVEMBRE</t>
  </si>
  <si>
    <t>1900003409</t>
  </si>
  <si>
    <t>15/1058/V08</t>
  </si>
  <si>
    <t>SERVEI D'AUXILIARS ED. TECNO NOVEMBRE</t>
  </si>
  <si>
    <t>1900003390</t>
  </si>
  <si>
    <t>A 150957</t>
  </si>
  <si>
    <t>GAS EDIF. TECNOPARC 31.10.15 A 30.11.15</t>
  </si>
  <si>
    <t>1900003191</t>
  </si>
  <si>
    <t>PI15142000563070</t>
  </si>
  <si>
    <t>DRET ACCES, ENTRONCAMENT, DIPOSIT GARANTIA</t>
  </si>
  <si>
    <t>1900003526</t>
  </si>
  <si>
    <t>PI151420009935</t>
  </si>
  <si>
    <t>1000002750</t>
  </si>
  <si>
    <t>FUNDACIO IMFE MAS CARANDELL</t>
  </si>
  <si>
    <t>CURS COMERCIALITZACIO I CAPTACIO DE CLIENTS</t>
  </si>
  <si>
    <t>1900003516</t>
  </si>
  <si>
    <t>CODI FEFE 60/1</t>
  </si>
  <si>
    <t>1000005416</t>
  </si>
  <si>
    <t>MIQUEL PUJADAS CIRERA</t>
  </si>
  <si>
    <t>TUTORIA EMPRESA GREEN SMART DATA</t>
  </si>
  <si>
    <t>1900003425</t>
  </si>
  <si>
    <t>17/15</t>
  </si>
  <si>
    <t>ADMINISTRACIO ELEC. XARXA, CENTRALETA, MANT. SALA</t>
  </si>
  <si>
    <t>1900003481</t>
  </si>
  <si>
    <t>P-374</t>
  </si>
  <si>
    <t>TUTORIA EMPRESA VINYES DE L ALBA</t>
  </si>
  <si>
    <t>1900003423</t>
  </si>
  <si>
    <t>14/15</t>
  </si>
  <si>
    <t>SERVEI DE NETEJA TOT NUVIS 2015</t>
  </si>
  <si>
    <t>1900003242</t>
  </si>
  <si>
    <t>1 000733</t>
  </si>
  <si>
    <t>1000005415</t>
  </si>
  <si>
    <t>BSIDE SL</t>
  </si>
  <si>
    <t>TUTORIA EMPRESA CITYSENS DESING</t>
  </si>
  <si>
    <t>1900003427</t>
  </si>
  <si>
    <t>15-015</t>
  </si>
  <si>
    <t>TUTORIA PER EMPRESA CONCAROMIS</t>
  </si>
  <si>
    <t>1900003422</t>
  </si>
  <si>
    <t>15/15</t>
  </si>
  <si>
    <t>1000005411</t>
  </si>
  <si>
    <t>JOSEP M. VALERO</t>
  </si>
  <si>
    <t>TUTORIA PER EMPRESA PENTADOM</t>
  </si>
  <si>
    <t>1900003455</t>
  </si>
  <si>
    <t>11</t>
  </si>
  <si>
    <t>TUTORIA PER EMPRESA FUNTASTY</t>
  </si>
  <si>
    <t>1900003457</t>
  </si>
  <si>
    <t>16/15</t>
  </si>
  <si>
    <t>1000004173</t>
  </si>
  <si>
    <t>IMPERMEABILITZACIONS REUS S.L.</t>
  </si>
  <si>
    <t>NETAJA CANALS NAUS R-2 REPASSAR JUNTES IMPERMEA.</t>
  </si>
  <si>
    <t>1900003382</t>
  </si>
  <si>
    <t>15-95</t>
  </si>
  <si>
    <t>S/F: MARITIMA: SERVEI NETEJA DESEMBRE</t>
  </si>
  <si>
    <t>1900003406</t>
  </si>
  <si>
    <t>1 000780</t>
  </si>
  <si>
    <t>1000005473</t>
  </si>
  <si>
    <t>GRUP COMM TECH. TARRAGONA LLEIDA SL</t>
  </si>
  <si>
    <t>ASSESSORAMENT PETITS ENGINERS</t>
  </si>
  <si>
    <t>1900003297</t>
  </si>
  <si>
    <t>F15-000332</t>
  </si>
  <si>
    <t>TUTORIA PER EMPRESA MEDITERRANEA CICLYNG TOUR</t>
  </si>
  <si>
    <t>1900003424</t>
  </si>
  <si>
    <t>12</t>
  </si>
  <si>
    <t>1000005419</t>
  </si>
  <si>
    <t>DAVID LAMOLLA KRISTIANSEN</t>
  </si>
  <si>
    <t>TUTORIA PER EMPRESA LASERLAB3D</t>
  </si>
  <si>
    <t>1900003434</t>
  </si>
  <si>
    <t>DLK015-16</t>
  </si>
  <si>
    <t>1000005414</t>
  </si>
  <si>
    <t>NOVAD ANGERRI CONSULTORS SL</t>
  </si>
  <si>
    <t>TUTORIA PER EMPRESA GUSSINYER</t>
  </si>
  <si>
    <t>1900003435</t>
  </si>
  <si>
    <t>15-193</t>
  </si>
  <si>
    <t>PUBLICITAT BARRA D IDEAS A CADENA SER</t>
  </si>
  <si>
    <t>1900003356</t>
  </si>
  <si>
    <t>155016PA00815</t>
  </si>
  <si>
    <t>1000005420</t>
  </si>
  <si>
    <t>NINA ALASTRUEY GRACIA</t>
  </si>
  <si>
    <t>TUTORIA PER EMPRESA A2 INDUSTRIAL SPAIN SEGON P</t>
  </si>
  <si>
    <t>1900003524</t>
  </si>
  <si>
    <t>15-12.016</t>
  </si>
  <si>
    <t>SERVEI DE NETEJA AL TECNO PERFILERIA ALUMINI, PARE</t>
  </si>
  <si>
    <t>1900003411</t>
  </si>
  <si>
    <t>1 000664</t>
  </si>
  <si>
    <t>TUTORIA PER EMPRESA A2 INDUSTRIAL SPAIN</t>
  </si>
  <si>
    <t>1900003523</t>
  </si>
  <si>
    <t>15-12.020</t>
  </si>
  <si>
    <t>1000005474</t>
  </si>
  <si>
    <t>ALPHA COWORK SL</t>
  </si>
  <si>
    <t>TUTORIA PER EMPRESA BIKEMOTIONS</t>
  </si>
  <si>
    <t>1900003300</t>
  </si>
  <si>
    <t>A 183 112015</t>
  </si>
  <si>
    <t>1000005413</t>
  </si>
  <si>
    <t>JOSEP LLUIS DE GABRIEL EROLES</t>
  </si>
  <si>
    <t>TUTORIA PER EMPRESA ECOMM360</t>
  </si>
  <si>
    <t>1900003436</t>
  </si>
  <si>
    <t>507</t>
  </si>
  <si>
    <t>1000005367</t>
  </si>
  <si>
    <t>ANA GUASCH SECULI</t>
  </si>
  <si>
    <t>TUTORIA PER EMPRESA EL NAN CASTELLER</t>
  </si>
  <si>
    <t>1900003456</t>
  </si>
  <si>
    <t>FV 11-2015</t>
  </si>
  <si>
    <t>1000003770</t>
  </si>
  <si>
    <t>AGRONOVA I PAISATGE, SL</t>
  </si>
  <si>
    <t>PLANTES PER LES NOVES OFICINES</t>
  </si>
  <si>
    <t>1900003458</t>
  </si>
  <si>
    <t>510</t>
  </si>
  <si>
    <t>1000005468</t>
  </si>
  <si>
    <t>VEZIKO MARKETING TOOLS SL</t>
  </si>
  <si>
    <t>DIAGNOSTIC COMUNICACIO ONLINE, XARXES SOCIALS</t>
  </si>
  <si>
    <t>1900003147</t>
  </si>
  <si>
    <t>FR-535</t>
  </si>
  <si>
    <t>ALTA XARXA D-223 GESLIFT, VIAJES PARA TI, DATA EXC</t>
  </si>
  <si>
    <t>1900003447</t>
  </si>
  <si>
    <t>B-635</t>
  </si>
  <si>
    <t>1000004403</t>
  </si>
  <si>
    <t>PARKING PALAU DE FIRES S.L.</t>
  </si>
  <si>
    <t>33 ABONAMENTS DEL 8 AL 12 OCTUBRE EXPROREUS 2015</t>
  </si>
  <si>
    <t>1900002689</t>
  </si>
  <si>
    <t>15048</t>
  </si>
  <si>
    <t>1000004860</t>
  </si>
  <si>
    <t>PUBLICITAT BORRELL SL</t>
  </si>
  <si>
    <t>IMPRESSIO PARE OPI, VINILS INSTAL LACIO</t>
  </si>
  <si>
    <t>1900003518</t>
  </si>
  <si>
    <t>2015PB0478</t>
  </si>
  <si>
    <t>SERVEI AUXILIAR R-1 DESEMBRE</t>
  </si>
  <si>
    <t>1900003502</t>
  </si>
  <si>
    <t>A 151023</t>
  </si>
  <si>
    <t>1000004533</t>
  </si>
  <si>
    <t>ESTUDIO GENESIS PROJECTS, SL</t>
  </si>
  <si>
    <t>EVOLUTIVO ERP FIRA REUS</t>
  </si>
  <si>
    <t>1900003400</t>
  </si>
  <si>
    <t>2015-0767</t>
  </si>
  <si>
    <t>ELECTRICITAT TECNOPARC 01.12.15 A 16.12.15</t>
  </si>
  <si>
    <t>1900003521</t>
  </si>
  <si>
    <t>PI15142000615495</t>
  </si>
  <si>
    <t>1000004967</t>
  </si>
  <si>
    <t>PREVENCIO I GESTIO D'EMERGENCIES, S</t>
  </si>
  <si>
    <t>LLOGUER DESFIBRILADORS R-1 I EDIF.TECNO 3T 2015</t>
  </si>
  <si>
    <t>1900003416</t>
  </si>
  <si>
    <t>15-439</t>
  </si>
  <si>
    <t>LLOGUER DESFIBRILADORS R-1 I EDIF.TECNO 4T 2015</t>
  </si>
  <si>
    <t>1900003417</t>
  </si>
  <si>
    <t>15-440</t>
  </si>
  <si>
    <t>1000005114</t>
  </si>
  <si>
    <t>OPTIMA AIRAT, SA</t>
  </si>
  <si>
    <t>MANTEN. CLIMA, GAS NAT ENERGIA SOL DESEMBRE</t>
  </si>
  <si>
    <t>1900003378</t>
  </si>
  <si>
    <t>51740</t>
  </si>
  <si>
    <t>MANTEN. CLIMA, GAS NAT ENERGIA SOL NOVEMBRE</t>
  </si>
  <si>
    <t>1900003379</t>
  </si>
  <si>
    <t>51174</t>
  </si>
  <si>
    <t>SERVEI AUXILIAR R-1 NOVEMBRE</t>
  </si>
  <si>
    <t>1900003448</t>
  </si>
  <si>
    <t>A 150936</t>
  </si>
  <si>
    <t>1000001307</t>
  </si>
  <si>
    <t>QVERD XXI JARDINERS SL</t>
  </si>
  <si>
    <t>MANTENIMENT JARDI DESEMBRE 2015</t>
  </si>
  <si>
    <t>1900003376</t>
  </si>
  <si>
    <t>15460</t>
  </si>
  <si>
    <t>DISSENY GRAFIC IMATGE DIARI ADAPTACIO DISSENYS GRA</t>
  </si>
  <si>
    <t>1900003428</t>
  </si>
  <si>
    <t>2015PB0544</t>
  </si>
  <si>
    <t>1000005128</t>
  </si>
  <si>
    <t>CULLIGAN ESPAÑA, SA</t>
  </si>
  <si>
    <t>RECANVIS CARTUTXOS MEMBRANA TRACTAMENT AIGUES ED T</t>
  </si>
  <si>
    <t>1900003451</t>
  </si>
  <si>
    <t>919480</t>
  </si>
  <si>
    <t>MANTEN. INTERNET I TELEFONIA DESEMBRE R-1</t>
  </si>
  <si>
    <t>1900003442</t>
  </si>
  <si>
    <t>P-361</t>
  </si>
  <si>
    <t>QUOTA HOHSTING ANUAL 2016</t>
  </si>
  <si>
    <t>1900002988</t>
  </si>
  <si>
    <t>2015-0743</t>
  </si>
  <si>
    <t>1000005030</t>
  </si>
  <si>
    <t>EUROFIRMS ETT, SLU</t>
  </si>
  <si>
    <t>PERSONAL MUNTATGE I MANTENIMENT</t>
  </si>
  <si>
    <t>1900003384</t>
  </si>
  <si>
    <t>2015016389</t>
  </si>
  <si>
    <t>1000003975</t>
  </si>
  <si>
    <t>SALTOKI REUS SL</t>
  </si>
  <si>
    <t>MATERIAL DIVERS, VALVULA RETENCION, ROSCA DOBLE</t>
  </si>
  <si>
    <t>1900003515</t>
  </si>
  <si>
    <t>122835</t>
  </si>
  <si>
    <t>1000005344</t>
  </si>
  <si>
    <t>NOVELEC BAIX CAMP, SL</t>
  </si>
  <si>
    <t>MATERIAL INSTAL FOCUS COBERTA</t>
  </si>
  <si>
    <t>1900003444</t>
  </si>
  <si>
    <t>1151100074</t>
  </si>
  <si>
    <t>MEMBRANA RO FT EDIFICI TECNO</t>
  </si>
  <si>
    <t>1900003491</t>
  </si>
  <si>
    <t>923324</t>
  </si>
  <si>
    <t>1000004524</t>
  </si>
  <si>
    <t>SYG SA</t>
  </si>
  <si>
    <t>MATERIAL REPARACIO QUADRE ELECTRIC TECNOREDESSA</t>
  </si>
  <si>
    <t>1900003452</t>
  </si>
  <si>
    <t>518815</t>
  </si>
  <si>
    <t>S/F: KP CARPINTERIA: DESBLOQUEIX PORTA I REPARACIÓ</t>
  </si>
  <si>
    <t>1900003407</t>
  </si>
  <si>
    <t>FA-15161</t>
  </si>
  <si>
    <t>S/F: BERCOSE: SERVEIS CEPID JUNY</t>
  </si>
  <si>
    <t>1900002803</t>
  </si>
  <si>
    <t>A150494</t>
  </si>
  <si>
    <t>1000005060</t>
  </si>
  <si>
    <t>CATALANA DE SEGURETATI COMUNICACION</t>
  </si>
  <si>
    <t>SUMINISTRE 2 MODULS ENTRADA ALARMES X AVARIA</t>
  </si>
  <si>
    <t>1900003380</t>
  </si>
  <si>
    <t>15123100017</t>
  </si>
  <si>
    <t>1000003189</t>
  </si>
  <si>
    <t>CASA BORRULL I CIA, SRC</t>
  </si>
  <si>
    <t>APERITIU DE NADAL 2015</t>
  </si>
  <si>
    <t>1900003401</t>
  </si>
  <si>
    <t>51</t>
  </si>
  <si>
    <t>1000003196</t>
  </si>
  <si>
    <t>CAIRO VALDIVIA, MARCELO</t>
  </si>
  <si>
    <t>FRA. CAIRO VALDIVIA:DESNONAMENT MB2</t>
  </si>
  <si>
    <t>1900000727</t>
  </si>
  <si>
    <t>F00004/14</t>
  </si>
  <si>
    <t>ELECTRICITAT TECNOPARC 18.11.15 A 30.11.15</t>
  </si>
  <si>
    <t>1900003520</t>
  </si>
  <si>
    <t>PI15142000577554</t>
  </si>
  <si>
    <t>INTERNET 30 MBPS FIBRA OPTICA DESEMBRE</t>
  </si>
  <si>
    <t>1900003153</t>
  </si>
  <si>
    <t>T-224</t>
  </si>
  <si>
    <t>1000004782</t>
  </si>
  <si>
    <t>CONTROLLI DELTA SPAIN,  SA</t>
  </si>
  <si>
    <t>CONJ REGULA PARA FAN COIL DESPATX VIAJES PARA TI</t>
  </si>
  <si>
    <t>1900003377</t>
  </si>
  <si>
    <t>20152755</t>
  </si>
  <si>
    <t>TASQUES DE NETEJA PARQUING BUFADOR I PLANTES R-1</t>
  </si>
  <si>
    <t>1900002426</t>
  </si>
  <si>
    <t>461</t>
  </si>
  <si>
    <t>FRA.F00032/14 MARCELINO CAIRO:DESNONAMENT MB</t>
  </si>
  <si>
    <t>1900001614</t>
  </si>
  <si>
    <t>F00032/14</t>
  </si>
  <si>
    <t>MATERIAL DIVERS TUBOEVACUACIO, BRIDA NYLON</t>
  </si>
  <si>
    <t>1900003501</t>
  </si>
  <si>
    <t>112230</t>
  </si>
  <si>
    <t>MANTENIMENT TRACTAMENT AIGUA EDIF. TECNO. TRIM.</t>
  </si>
  <si>
    <t>1900003480</t>
  </si>
  <si>
    <t>921504</t>
  </si>
  <si>
    <t>SERVEI NETEJA ESDEVENIMENT MARE MOLAS</t>
  </si>
  <si>
    <t>1900003133</t>
  </si>
  <si>
    <t>1 000730</t>
  </si>
  <si>
    <t>NETEJA ANTERIOR I POSTERIOR ECOREUS</t>
  </si>
  <si>
    <t>1900003361</t>
  </si>
  <si>
    <t>1 000797</t>
  </si>
  <si>
    <t>S/F: GAS NATURAL: CONSUM MARTI I BAGES,31 PK MB2</t>
  </si>
  <si>
    <t>1900002871</t>
  </si>
  <si>
    <t>PI15142000481896</t>
  </si>
  <si>
    <t>1000004369</t>
  </si>
  <si>
    <t>GRIÑO ECOLOGIC SA</t>
  </si>
  <si>
    <t>LLOGUER CONTENIDOR I BUIDAR CONTENIDOR</t>
  </si>
  <si>
    <t>1900003369</t>
  </si>
  <si>
    <t>515264</t>
  </si>
  <si>
    <t>S/F: T.BAIX CAMP: MANTENIMENT JARDI DESEMBRE</t>
  </si>
  <si>
    <t>1900003404</t>
  </si>
  <si>
    <t>A-6832</t>
  </si>
  <si>
    <t>1000005053</t>
  </si>
  <si>
    <t>GRUPO ELECTRO STOCKS SL</t>
  </si>
  <si>
    <t>KIT CIEER PMMA HALLE, FOCUS</t>
  </si>
  <si>
    <t>1900003505</t>
  </si>
  <si>
    <t>1151110955</t>
  </si>
  <si>
    <t>1000005370</t>
  </si>
  <si>
    <t>IMPACTMEDIA SA</t>
  </si>
  <si>
    <t>INSERCIO PUBLI. PANTALLES PARC CENTRAL DESEMBRE</t>
  </si>
  <si>
    <t>1900003146</t>
  </si>
  <si>
    <t>L/2.867</t>
  </si>
  <si>
    <t>ALTA CONNEXIO R-1 D.73 BUENAFUENTE'S ACTORS</t>
  </si>
  <si>
    <t>1900003441</t>
  </si>
  <si>
    <t>B-623</t>
  </si>
  <si>
    <t>1000003501</t>
  </si>
  <si>
    <t>BOU DIGITAL COLOR, S.L.</t>
  </si>
  <si>
    <t>ACREDITACIONS BARRA IDEAS I TOT NUVIS</t>
  </si>
  <si>
    <t>1900003180</t>
  </si>
  <si>
    <t>13537</t>
  </si>
  <si>
    <t>MONOLITS NOVEMBRE I CALENDARI FIRAL 1 SEMESTRE '16</t>
  </si>
  <si>
    <t>1900003366</t>
  </si>
  <si>
    <t>2015PB0477</t>
  </si>
  <si>
    <t>MATERIAL DIVERS PER REPARACIONS TEKOX, LEGRAND, CO</t>
  </si>
  <si>
    <t>1900003490</t>
  </si>
  <si>
    <t>120360</t>
  </si>
  <si>
    <t>1000005403</t>
  </si>
  <si>
    <t>XAVIER PLANA VIRGILI</t>
  </si>
  <si>
    <t>CONFERENCIA JORNADA OCUPA'T I EMPREN 2015</t>
  </si>
  <si>
    <t>1900003445</t>
  </si>
  <si>
    <t>117/2015</t>
  </si>
  <si>
    <t>1000002694</t>
  </si>
  <si>
    <t>MSF, SA</t>
  </si>
  <si>
    <t>LLOGUER PLATAFORMA FIXA GE-516 UNIPER. DESEMBRE</t>
  </si>
  <si>
    <t>1900003437</t>
  </si>
  <si>
    <t>2151302</t>
  </si>
  <si>
    <t>1000004152</t>
  </si>
  <si>
    <t>BARO DESATASCOS SLU</t>
  </si>
  <si>
    <t>DESATASCAMENT DE CANONADA GENERAL I NETEJA R-1</t>
  </si>
  <si>
    <t>1900003397</t>
  </si>
  <si>
    <t>15 / 151387</t>
  </si>
  <si>
    <t>NETEJA CANONADES SUMIDERO PATI I REPAS ARQUETA R-1</t>
  </si>
  <si>
    <t>1900003398</t>
  </si>
  <si>
    <t>15 / 151364</t>
  </si>
  <si>
    <t>IMPRESSIO ENTRADES TOT NUVIS 2015</t>
  </si>
  <si>
    <t>1900003344</t>
  </si>
  <si>
    <t>2015PB0474</t>
  </si>
  <si>
    <t>ELECTRICITAT 23-07-12 A 31-07-12 R-1 RECALCUL</t>
  </si>
  <si>
    <t>1900001424</t>
  </si>
  <si>
    <t>P0Z301Y0103890</t>
  </si>
  <si>
    <t>1900003364</t>
  </si>
  <si>
    <t>516963</t>
  </si>
  <si>
    <t>1000004803</t>
  </si>
  <si>
    <t>SOCIEDAD DE PREVENCION UMIVALE SLU</t>
  </si>
  <si>
    <t>ACTIVITATS PREVENTIVES 12.10.15 A 11.11.15</t>
  </si>
  <si>
    <t>1900003431</t>
  </si>
  <si>
    <t>54176/2015</t>
  </si>
  <si>
    <t>ACTIVITATS PREVENTIVES 12.11.15 A 11.12.15</t>
  </si>
  <si>
    <t>1900003432</t>
  </si>
  <si>
    <t>59518/2015</t>
  </si>
  <si>
    <t>ACTIVITATS PREVENTIVES 12.12.15 A 11.01.16</t>
  </si>
  <si>
    <t>1900003527</t>
  </si>
  <si>
    <t>63386/2015</t>
  </si>
  <si>
    <t>1000005056</t>
  </si>
  <si>
    <t>SERVEIS I SALS ACT. LOG. SL</t>
  </si>
  <si>
    <t>PELADILLAS C S-25 QL LOT Nº0906</t>
  </si>
  <si>
    <t>1900003372</t>
  </si>
  <si>
    <t>152180</t>
  </si>
  <si>
    <t>1000005082</t>
  </si>
  <si>
    <t>CASADO ARRUFAT, SERGI</t>
  </si>
  <si>
    <t>DIFUSIO FIRA TOT NUVIS A CIRDETARRAGONA.COM I CIRC</t>
  </si>
  <si>
    <t>1900003166</t>
  </si>
  <si>
    <t>2015/146</t>
  </si>
  <si>
    <t>1900002874</t>
  </si>
  <si>
    <t>PI15142000481900</t>
  </si>
  <si>
    <t>S/F: GAS NATURAL: CONSUM MARTI I BAGES,31 MB2</t>
  </si>
  <si>
    <t>1900002872</t>
  </si>
  <si>
    <t>PI15142000481897</t>
  </si>
  <si>
    <t>1000004948</t>
  </si>
  <si>
    <t>UNIPREX, SAU</t>
  </si>
  <si>
    <t>CAMPANYA FALQUES TOT NUVIS EUROPAFM</t>
  </si>
  <si>
    <t>1900003360</t>
  </si>
  <si>
    <t>2151059702</t>
  </si>
  <si>
    <t>S/F: GAS NATURAL: CONSUM CANTABRIC, 34 1 MB2</t>
  </si>
  <si>
    <t>1900002873</t>
  </si>
  <si>
    <t>PI15142000481898</t>
  </si>
  <si>
    <t>FOTOGRAFIA I RETOC D IMATGE  PER UN ANUNCI</t>
  </si>
  <si>
    <t>1900003459</t>
  </si>
  <si>
    <t>2015PB0550</t>
  </si>
  <si>
    <t>1000005081</t>
  </si>
  <si>
    <t>HIDROTUIT, SLU</t>
  </si>
  <si>
    <t>ANALISI LEGIONEL.LA IDENTIFICACIO RECOLLIDA MOSTRE</t>
  </si>
  <si>
    <t>1900003514</t>
  </si>
  <si>
    <t>A/ 152370</t>
  </si>
  <si>
    <t>APERITIU ACTE REUNIO PRODUCTOS DEL CAFE</t>
  </si>
  <si>
    <t>1900003150</t>
  </si>
  <si>
    <t>49</t>
  </si>
  <si>
    <t>MANTENIMENT JARDINERIA R-1 I SOLAR R-3</t>
  </si>
  <si>
    <t>1900002413</t>
  </si>
  <si>
    <t>373</t>
  </si>
  <si>
    <t>1900002414</t>
  </si>
  <si>
    <t>406</t>
  </si>
  <si>
    <t>1900002415</t>
  </si>
  <si>
    <t>462</t>
  </si>
  <si>
    <t>1900002417</t>
  </si>
  <si>
    <t>3</t>
  </si>
  <si>
    <t>1900002418</t>
  </si>
  <si>
    <t>36</t>
  </si>
  <si>
    <t>1900002419</t>
  </si>
  <si>
    <t>66</t>
  </si>
  <si>
    <t>1900002420</t>
  </si>
  <si>
    <t>172</t>
  </si>
  <si>
    <t>1900002421</t>
  </si>
  <si>
    <t>208</t>
  </si>
  <si>
    <t>1900002422</t>
  </si>
  <si>
    <t>249</t>
  </si>
  <si>
    <t>1900002424</t>
  </si>
  <si>
    <t>280</t>
  </si>
  <si>
    <t>1900002425</t>
  </si>
  <si>
    <t>325</t>
  </si>
  <si>
    <t>1900002919</t>
  </si>
  <si>
    <t>399</t>
  </si>
  <si>
    <t>1900003393</t>
  </si>
  <si>
    <t>467</t>
  </si>
  <si>
    <t>1900003418</t>
  </si>
  <si>
    <t>440</t>
  </si>
  <si>
    <t>S/F: ENDESA:CONSUM A.MARTI BAGES, 31 BJ.1 MB2</t>
  </si>
  <si>
    <t>1900003302</t>
  </si>
  <si>
    <t>PMN509N0036269</t>
  </si>
  <si>
    <t>NETEJA FLECA-FLAQUE DESEMBRE</t>
  </si>
  <si>
    <t>1900003362</t>
  </si>
  <si>
    <t>1 000786</t>
  </si>
  <si>
    <t>MATERIAL ELECTRIC I MATERIAL DUTXA</t>
  </si>
  <si>
    <t>1900003343</t>
  </si>
  <si>
    <t>1151100216</t>
  </si>
  <si>
    <t>TANCA PUBLICITAT REDESSA GENERAL</t>
  </si>
  <si>
    <t>1900003429</t>
  </si>
  <si>
    <t>2015PB0536</t>
  </si>
  <si>
    <t>1900003463</t>
  </si>
  <si>
    <t>2015PB0490</t>
  </si>
  <si>
    <t>1000003879</t>
  </si>
  <si>
    <t>MEDIAFRAMEN PRODUCCIONES S.L.</t>
  </si>
  <si>
    <t>ENTRADES PER ESP UN DIA EN EL MEDITERRANEO-LA TAIL</t>
  </si>
  <si>
    <t>1900003430</t>
  </si>
  <si>
    <t>702/15</t>
  </si>
  <si>
    <t>PUBLICITAT TOT NUVIS 2015 ONDA CERO</t>
  </si>
  <si>
    <t>1900003358</t>
  </si>
  <si>
    <t>2151059701</t>
  </si>
  <si>
    <t>1000005331</t>
  </si>
  <si>
    <t>ALEJANDRO NAVARRO BRUGUER</t>
  </si>
  <si>
    <t>TUTORIA PER EMPRESA NAN CASTELLER</t>
  </si>
  <si>
    <t>1900003433</t>
  </si>
  <si>
    <t>2015/00079</t>
  </si>
  <si>
    <t>TUTORIA PER EMPRESA CYTI SENS</t>
  </si>
  <si>
    <t>1900003421</t>
  </si>
  <si>
    <t>FV 06-2015</t>
  </si>
  <si>
    <t>CORREUS DESEMBRE 2015</t>
  </si>
  <si>
    <t>1900003519</t>
  </si>
  <si>
    <t>4001697429</t>
  </si>
  <si>
    <t>KIT EXTRAC TRAFO EXTRACOTR DUTXA BUSINESS</t>
  </si>
  <si>
    <t>1900003493</t>
  </si>
  <si>
    <t>525930</t>
  </si>
  <si>
    <t>NETEJA JORNADES DE FORMACIO AMBULANCIES EGARA</t>
  </si>
  <si>
    <t>1900003385</t>
  </si>
  <si>
    <t>1 000796</t>
  </si>
  <si>
    <t>NETEJA ANTERIOR DURANT I POSTERIOR ACTE WAITLESS</t>
  </si>
  <si>
    <t>1900003363</t>
  </si>
  <si>
    <t>1 000800</t>
  </si>
  <si>
    <t>1000000536</t>
  </si>
  <si>
    <t>OCHOA DE OLZA VIDAL, JOAQUIN</t>
  </si>
  <si>
    <t>LEGITIMACION FIRMA</t>
  </si>
  <si>
    <t>1900003504</t>
  </si>
  <si>
    <t>DO-000223</t>
  </si>
  <si>
    <t>S/F OPTIMA AIRAT: COMPRA CINTA ADHSEIVA</t>
  </si>
  <si>
    <t>1900002518</t>
  </si>
  <si>
    <t>45956</t>
  </si>
  <si>
    <t>1900003318</t>
  </si>
  <si>
    <t>F000392244</t>
  </si>
  <si>
    <t>4 HORES DE NETEJA REUNIO PRODUCTOS DEL CAFE</t>
  </si>
  <si>
    <t>1900003387</t>
  </si>
  <si>
    <t>1 000799</t>
  </si>
  <si>
    <t>ELECTRICITAT NAU 3 R-1 29.09.15 A 05.11.15</t>
  </si>
  <si>
    <t>1900002837</t>
  </si>
  <si>
    <t>P1M509N0004430</t>
  </si>
  <si>
    <t>ELECTRICITAT 26-03-14 A 29-05-14 NAU 15 R-1</t>
  </si>
  <si>
    <t>1900000828</t>
  </si>
  <si>
    <t>P6C401N0256624</t>
  </si>
  <si>
    <t>CLAVIJA AER RAP 32A</t>
  </si>
  <si>
    <t>1900003494</t>
  </si>
  <si>
    <t>1151200178</t>
  </si>
  <si>
    <t>ELECTRICITAT 30-01-14 A 26-03-14 NAU 15 R-1</t>
  </si>
  <si>
    <t>1900000408</t>
  </si>
  <si>
    <t>P6C401N0166653</t>
  </si>
  <si>
    <t>ELECTRICITAT NAU 15 R-1 29-05-14 A 15-07-14</t>
  </si>
  <si>
    <t>1900001905</t>
  </si>
  <si>
    <t>P6C409N008777</t>
  </si>
  <si>
    <t>ELECTRICITAT 28-11-13 A 30-01-14 NAU 15 R-1</t>
  </si>
  <si>
    <t>1900000102</t>
  </si>
  <si>
    <t>P6C401N0061380</t>
  </si>
  <si>
    <t>S/F: ENDESA:CONSUM PINTOR FUSTER ESCB 2-3 208 MB</t>
  </si>
  <si>
    <t>1900003285</t>
  </si>
  <si>
    <t>S1M501N0305334</t>
  </si>
  <si>
    <t>ELECTRICITAT NAU 15 30-09-13 A 28-11-13</t>
  </si>
  <si>
    <t>1900001437</t>
  </si>
  <si>
    <t>P6C301N0507439</t>
  </si>
  <si>
    <t>S/F: ENDESA:CONSUM A.MARTI BAGES, 31 205 MB2</t>
  </si>
  <si>
    <t>1900003298</t>
  </si>
  <si>
    <t>S1M501N0005536</t>
  </si>
  <si>
    <t>RECANVI CLORADOR ED. TECNOPARC</t>
  </si>
  <si>
    <t>1900003450</t>
  </si>
  <si>
    <t>922847</t>
  </si>
  <si>
    <t>1 HORA DE NETEJA JORNADA DE FORMACIO AMBULANCIES E</t>
  </si>
  <si>
    <t>1900003386</t>
  </si>
  <si>
    <t>1 000798</t>
  </si>
  <si>
    <t>1000002113</t>
  </si>
  <si>
    <t>COMERCIAL FONT GALLART SL</t>
  </si>
  <si>
    <t>MATERIAL DIVERS REPARACIO PORTA EXTERIOR FLECA</t>
  </si>
  <si>
    <t>1900003368</t>
  </si>
  <si>
    <t>F 4.070</t>
  </si>
  <si>
    <t>1000005327</t>
  </si>
  <si>
    <t>ANTONIO JOSÉ CASTILLO FOLCH</t>
  </si>
  <si>
    <t>NOTES SIMPLES VENDA PARC. 23-25-27 R3</t>
  </si>
  <si>
    <t>1900003208</t>
  </si>
  <si>
    <t>2015/1578</t>
  </si>
  <si>
    <t>1000005345</t>
  </si>
  <si>
    <t>ARAGONES GLOBAL EXPRESS, SL</t>
  </si>
  <si>
    <t>ENVIAMENT DE L ACORD DE LA UOC</t>
  </si>
  <si>
    <t>1900003365</t>
  </si>
  <si>
    <t>4312A 5078</t>
  </si>
  <si>
    <t>1000005228</t>
  </si>
  <si>
    <t>ABM REXEL, SLU</t>
  </si>
  <si>
    <t>COMMUTADOR NIESSEN  PER R-1</t>
  </si>
  <si>
    <t>1900003351</t>
  </si>
  <si>
    <t>AU168244</t>
  </si>
  <si>
    <t>ELECTRICITAT NAU 6 R-1 29-09-15 A 28-10-15</t>
  </si>
  <si>
    <t>1900002816</t>
  </si>
  <si>
    <t>S1M509N0003617</t>
  </si>
  <si>
    <t>SERVEIS INDIVIDUALS RSM NOVEMBRE</t>
  </si>
  <si>
    <t>1900003101</t>
  </si>
  <si>
    <t>1006077</t>
  </si>
  <si>
    <t>SERVEIS INDIVIDUALS RSM DESEMBRE</t>
  </si>
  <si>
    <t>1900003528</t>
  </si>
  <si>
    <t>1006161</t>
  </si>
  <si>
    <t>AIGUA EDIF. TECNOPARC 22-09-15 A 21-10-15</t>
  </si>
  <si>
    <t>1900003196</t>
  </si>
  <si>
    <t>1003699343</t>
  </si>
  <si>
    <t>SERVEIS GENERALS RSM NOVEMBRE</t>
  </si>
  <si>
    <t>1900003104</t>
  </si>
  <si>
    <t>1006072</t>
  </si>
  <si>
    <t>SERVEIS GENERALS RSM DESEMBRE</t>
  </si>
  <si>
    <t>1900003483</t>
  </si>
  <si>
    <t>1006156</t>
  </si>
  <si>
    <t>1000001059</t>
  </si>
  <si>
    <t>SAGESSA, ASSISTÈNCIA SANITÀRIA I SO</t>
  </si>
  <si>
    <t>SERVEI DE GESTIO NOMINES I CONTRACTES 3/4T 2015</t>
  </si>
  <si>
    <t>1900003511</t>
  </si>
  <si>
    <t>A-2145</t>
  </si>
  <si>
    <t>REGULARITZACIO REGE 2015 DESPE GENERALS</t>
  </si>
  <si>
    <t>1900003460</t>
  </si>
  <si>
    <t>1006166</t>
  </si>
  <si>
    <t>AIGUA EDIF. TECNOPARC BCI 22-09-15 A 21-10-15</t>
  </si>
  <si>
    <t>1900003193</t>
  </si>
  <si>
    <t>1003699344</t>
  </si>
  <si>
    <t>AIGUA BIOEMPRESES 22.09.15 A 21.10.15 (UNI 3)</t>
  </si>
  <si>
    <t>1900003199</t>
  </si>
  <si>
    <t>1003699346</t>
  </si>
  <si>
    <t>1000000163</t>
  </si>
  <si>
    <t>AIGUES DE REUS EMPRESA MUNICIPAL SA</t>
  </si>
  <si>
    <t>S/F AIGUES:BAIXA P.FUSTER 8 MB</t>
  </si>
  <si>
    <t>1900002056</t>
  </si>
  <si>
    <t>2000029151</t>
  </si>
  <si>
    <t>S/F AIGUES:BAIXA P.FUSTER 102 MB</t>
  </si>
  <si>
    <t>1900002057</t>
  </si>
  <si>
    <t>2000029152</t>
  </si>
  <si>
    <t>S/F AIGUES:BAIXA CANTABRIC 3 12 MB2</t>
  </si>
  <si>
    <t>1900002058</t>
  </si>
  <si>
    <t>2000029153</t>
  </si>
  <si>
    <t>1000001952</t>
  </si>
  <si>
    <t>REUS TRANSPORT PUBLIC SA</t>
  </si>
  <si>
    <t>S/F: REUS TRANSPORT: SERVEI RECEPCIÓ OCT-DESEMBRE</t>
  </si>
  <si>
    <t>1900003470</t>
  </si>
  <si>
    <t>15/SERV51</t>
  </si>
  <si>
    <t>7000001080</t>
  </si>
  <si>
    <t>OPTIMA TECHNICAL SERVICES, SA</t>
  </si>
  <si>
    <t>AMPLIACIO CLIMA BUSSINES I MASTER ROOM</t>
  </si>
  <si>
    <t>1900003503</t>
  </si>
  <si>
    <t>51785</t>
  </si>
  <si>
    <t>7000001078</t>
  </si>
  <si>
    <t>LLICENCIA NAVISION 2015</t>
  </si>
  <si>
    <t>1900003307</t>
  </si>
  <si>
    <t>FV15-2467</t>
  </si>
  <si>
    <t>7000000960</t>
  </si>
  <si>
    <t>OFICREA, SL</t>
  </si>
  <si>
    <t>TAULES I CORTINES OFICINES TECNO-FIRA PL.BAIXA</t>
  </si>
  <si>
    <t>1900003312</t>
  </si>
  <si>
    <t>FC.E.288</t>
  </si>
  <si>
    <t>7000000922</t>
  </si>
  <si>
    <t>C B R REFORMES BAIX CAMP, SL</t>
  </si>
  <si>
    <t>TREBALLS SOSTRE OFICINA TECNO-FIRA PL.BAIXA</t>
  </si>
  <si>
    <t>1900003394</t>
  </si>
  <si>
    <t>2812</t>
  </si>
  <si>
    <t>7000001012</t>
  </si>
  <si>
    <t>REFORMES INTEGRALS I SERVEIS TARRAC</t>
  </si>
  <si>
    <t>PLAT DUTXA I MAMPARA SALA BUSINESS</t>
  </si>
  <si>
    <t>1900002991</t>
  </si>
  <si>
    <t>SL0768</t>
  </si>
  <si>
    <t>7000000116</t>
  </si>
  <si>
    <t>TICNOVA QUALITY TEAM, SL</t>
  </si>
  <si>
    <t>2 PC I MALETINS AUDITORI I SALES REUNIONS</t>
  </si>
  <si>
    <t>1900003339</t>
  </si>
  <si>
    <t>1/134897</t>
  </si>
  <si>
    <t>7000000185</t>
  </si>
  <si>
    <t>ALBERT ESCARDO, S.L.</t>
  </si>
  <si>
    <t>LEGALITZACIO INST. BAIXA TENSIO AUDITORI I FOYER</t>
  </si>
  <si>
    <t>1900003375</t>
  </si>
  <si>
    <t>1098</t>
  </si>
  <si>
    <t>7000000285</t>
  </si>
  <si>
    <t>MANUSA DOOR SYSTEMS SL U</t>
  </si>
  <si>
    <t>PORTES AUTOMATIQUES OFICINES TECNO-FIRA PL.BAIXA</t>
  </si>
  <si>
    <t>1900003381</t>
  </si>
  <si>
    <t>FVN15D120201</t>
  </si>
  <si>
    <t>7000000512</t>
  </si>
  <si>
    <t>ELECTRONICA REUS 72 SL</t>
  </si>
  <si>
    <t>3 TV SONY PER OFICINES TECNO-FIRA</t>
  </si>
  <si>
    <t>1900003276</t>
  </si>
  <si>
    <t>A033348</t>
  </si>
  <si>
    <t>7000000270</t>
  </si>
  <si>
    <t>EPIC SOLUTIONS, SL</t>
  </si>
  <si>
    <t>ELECTRONICA OFICINES TECNO-FIRA PL. BAIXA</t>
  </si>
  <si>
    <t>1900003340</t>
  </si>
  <si>
    <t>B-675</t>
  </si>
  <si>
    <t>7000001079</t>
  </si>
  <si>
    <t>PEDRO BURGUEÑO GUTIERREZ</t>
  </si>
  <si>
    <t>INSTAL. REIXES RECOLLIDA AIGUA NAU 14 R-1</t>
  </si>
  <si>
    <t>1900003449</t>
  </si>
  <si>
    <t>2015-000035</t>
  </si>
  <si>
    <t>ANTENES WIFI EDIFICI TECNOPARC (4)</t>
  </si>
  <si>
    <t>1900003388</t>
  </si>
  <si>
    <t>B-654</t>
  </si>
  <si>
    <t>7000000468</t>
  </si>
  <si>
    <t>ENDESA ENERGIA,SA</t>
  </si>
  <si>
    <t>S/F ENDESA:CONSUM ALT CARME PK LA PATACADA</t>
  </si>
  <si>
    <t>1900001245</t>
  </si>
  <si>
    <t>POZ501SO185707</t>
  </si>
  <si>
    <t>7000001005</t>
  </si>
  <si>
    <t>CATALANA DE SEGURETAT I COMUN. SL</t>
  </si>
  <si>
    <t>RETENEDORS PORTES RF OFICINES TECNO-FIRA PL.BAIXA</t>
  </si>
  <si>
    <t>1900003391</t>
  </si>
  <si>
    <t>15122900011</t>
  </si>
  <si>
    <t>PC DELL GABRIEL</t>
  </si>
  <si>
    <t>1900003313</t>
  </si>
  <si>
    <t>B-627</t>
  </si>
  <si>
    <t>1900001246-1</t>
  </si>
  <si>
    <t>POZ501YO185322</t>
  </si>
  <si>
    <t>ANTIVIRUS 1 ANY, CASC RECEPCIO, SWITCH PROVISONAL</t>
  </si>
  <si>
    <t>1900003389</t>
  </si>
  <si>
    <t>B-672</t>
  </si>
  <si>
    <t>7000001058</t>
  </si>
  <si>
    <t>HIDROTUIT SLU</t>
  </si>
  <si>
    <t>FONT DIGITAL AIGUA W-798 OFICINA TECNO-FIRA PL.BAI</t>
  </si>
  <si>
    <t>1900003464</t>
  </si>
  <si>
    <t>A/152386</t>
  </si>
  <si>
    <t>PC PRODESK MARTA FALCON</t>
  </si>
  <si>
    <t>1900003335</t>
  </si>
  <si>
    <t>1/113584</t>
  </si>
  <si>
    <t>7000000910</t>
  </si>
  <si>
    <t>TELEFONICA MOVILES ESPAÑA, SA</t>
  </si>
  <si>
    <t>SONY XPERIA, TELEF. MANT. EDIF. TECNOPARC</t>
  </si>
  <si>
    <t>1900000635</t>
  </si>
  <si>
    <t>DGT13000094282</t>
  </si>
  <si>
    <t>CAMERA FOTOGRAFICA CANON POWERSHOT</t>
  </si>
  <si>
    <t>1900003337</t>
  </si>
  <si>
    <t>2/614023</t>
  </si>
  <si>
    <t>7000001035</t>
  </si>
  <si>
    <t>MAT. ELECTRIC ELECTRONIC OFIC.PL.BAIXA TECNO-FIRA</t>
  </si>
  <si>
    <t>1900003341</t>
  </si>
  <si>
    <t>1151200057</t>
  </si>
  <si>
    <t>OFFICE 2016 M. FALCON</t>
  </si>
  <si>
    <t>1900003336</t>
  </si>
  <si>
    <t>2/614024</t>
  </si>
  <si>
    <t>7000000670</t>
  </si>
  <si>
    <t>GRUPO ELECTRO STOCKS SLU</t>
  </si>
  <si>
    <t>MAT. ELECTRIC ELECTRIC OFIC.PL.BAIXA TECNO-FIRA</t>
  </si>
  <si>
    <t>1900003507</t>
  </si>
  <si>
    <t>1151210434</t>
  </si>
  <si>
    <t>S/F ENDESA:CONSUM ALT DEL CARME 1 5 PATACADA</t>
  </si>
  <si>
    <t>1900001417</t>
  </si>
  <si>
    <t>PM4509N0027481</t>
  </si>
  <si>
    <t>IMPRESSORA ETIQUETES BROTHER QL-7</t>
  </si>
  <si>
    <t>1900003338</t>
  </si>
  <si>
    <t>2/607027</t>
  </si>
  <si>
    <t>42389</t>
  </si>
  <si>
    <t>42420</t>
  </si>
  <si>
    <t>-4302.28</t>
  </si>
  <si>
    <t>42429</t>
  </si>
  <si>
    <t>-133.1</t>
  </si>
  <si>
    <t>42384</t>
  </si>
  <si>
    <t>-285</t>
  </si>
  <si>
    <t>-953.72</t>
  </si>
  <si>
    <t>-544.5</t>
  </si>
  <si>
    <t>42421</t>
  </si>
  <si>
    <t>-65.1</t>
  </si>
  <si>
    <t>42415</t>
  </si>
  <si>
    <t>-94.2</t>
  </si>
  <si>
    <t>42399</t>
  </si>
  <si>
    <t>-194.52</t>
  </si>
  <si>
    <t>-129.12</t>
  </si>
  <si>
    <t>-8.75</t>
  </si>
  <si>
    <t>-56.05</t>
  </si>
  <si>
    <t>42396</t>
  </si>
  <si>
    <t>-9.15</t>
  </si>
  <si>
    <t>-56.68</t>
  </si>
  <si>
    <t>-38.37</t>
  </si>
  <si>
    <t>-41.44</t>
  </si>
  <si>
    <t>-26.24</t>
  </si>
  <si>
    <t>-61.3</t>
  </si>
  <si>
    <t>-7.87</t>
  </si>
  <si>
    <t>-223.51</t>
  </si>
  <si>
    <t>-39.33</t>
  </si>
  <si>
    <t>-36.76</t>
  </si>
  <si>
    <t>-50.77</t>
  </si>
  <si>
    <t>-37.38</t>
  </si>
  <si>
    <t>-91.23</t>
  </si>
  <si>
    <t>-119.79</t>
  </si>
  <si>
    <t>42405</t>
  </si>
  <si>
    <t>-674.45</t>
  </si>
  <si>
    <t>-3597.09</t>
  </si>
  <si>
    <t>42385</t>
  </si>
  <si>
    <t>-57.21</t>
  </si>
  <si>
    <t>42413</t>
  </si>
  <si>
    <t>-3.03</t>
  </si>
  <si>
    <t>-676.15</t>
  </si>
  <si>
    <t>-683.23</t>
  </si>
  <si>
    <t>-992.45</t>
  </si>
  <si>
    <t>-177.23</t>
  </si>
  <si>
    <t>-230.25</t>
  </si>
  <si>
    <t>-285.1</t>
  </si>
  <si>
    <t>-33.18</t>
  </si>
  <si>
    <t>42406</t>
  </si>
  <si>
    <t>-1201.97</t>
  </si>
  <si>
    <t>-152.36</t>
  </si>
  <si>
    <t>-115.82</t>
  </si>
  <si>
    <t>42428</t>
  </si>
  <si>
    <t>-150.98</t>
  </si>
  <si>
    <t>42394</t>
  </si>
  <si>
    <t>-26.64</t>
  </si>
  <si>
    <t>-210.61</t>
  </si>
  <si>
    <t>-233.19</t>
  </si>
  <si>
    <t>-232.39</t>
  </si>
  <si>
    <t>-370.38</t>
  </si>
  <si>
    <t>-227.87</t>
  </si>
  <si>
    <t>42410</t>
  </si>
  <si>
    <t>-229.9</t>
  </si>
  <si>
    <t>38708</t>
  </si>
  <si>
    <t>40451</t>
  </si>
  <si>
    <t>-11444.56</t>
  </si>
  <si>
    <t>39804</t>
  </si>
  <si>
    <t>-13920</t>
  </si>
  <si>
    <t>39845</t>
  </si>
  <si>
    <t>-7354.96</t>
  </si>
  <si>
    <t>-6842.55</t>
  </si>
  <si>
    <t>-2000</t>
  </si>
  <si>
    <t>-1996.9</t>
  </si>
  <si>
    <t>42426</t>
  </si>
  <si>
    <t>-1611.72</t>
  </si>
  <si>
    <t>42328</t>
  </si>
  <si>
    <t>-1300.75</t>
  </si>
  <si>
    <t>42331</t>
  </si>
  <si>
    <t>-1133.26</t>
  </si>
  <si>
    <t>42335</t>
  </si>
  <si>
    <t>-943.8</t>
  </si>
  <si>
    <t>41883</t>
  </si>
  <si>
    <t>-696.96</t>
  </si>
  <si>
    <t>39587</t>
  </si>
  <si>
    <t>-642</t>
  </si>
  <si>
    <t>42104</t>
  </si>
  <si>
    <t>42155</t>
  </si>
  <si>
    <t>-629.2</t>
  </si>
  <si>
    <t>42357</t>
  </si>
  <si>
    <t>42367</t>
  </si>
  <si>
    <t>-595.32</t>
  </si>
  <si>
    <t>42368</t>
  </si>
  <si>
    <t>-575.13</t>
  </si>
  <si>
    <t>-476.64</t>
  </si>
  <si>
    <t>-471.9</t>
  </si>
  <si>
    <t>-397.79</t>
  </si>
  <si>
    <t>42362</t>
  </si>
  <si>
    <t>-372.68</t>
  </si>
  <si>
    <t>-358.16</t>
  </si>
  <si>
    <t>41913</t>
  </si>
  <si>
    <t>-338.99</t>
  </si>
  <si>
    <t>-333.96</t>
  </si>
  <si>
    <t>42353</t>
  </si>
  <si>
    <t>-295.97</t>
  </si>
  <si>
    <t>-294.55</t>
  </si>
  <si>
    <t>42226</t>
  </si>
  <si>
    <t>-278.71</t>
  </si>
  <si>
    <t>-272.27</t>
  </si>
  <si>
    <t>-250.47</t>
  </si>
  <si>
    <t>42337</t>
  </si>
  <si>
    <t>-239.58</t>
  </si>
  <si>
    <t>-222.53</t>
  </si>
  <si>
    <t>-207.1</t>
  </si>
  <si>
    <t>-154.37</t>
  </si>
  <si>
    <t>-122.4</t>
  </si>
  <si>
    <t>42292</t>
  </si>
  <si>
    <t>-99.79</t>
  </si>
  <si>
    <t>-80.98</t>
  </si>
  <si>
    <t>-77.63</t>
  </si>
  <si>
    <t>-61.71</t>
  </si>
  <si>
    <t>-58.08</t>
  </si>
  <si>
    <t>41404</t>
  </si>
  <si>
    <t>-54.45</t>
  </si>
  <si>
    <t>42341</t>
  </si>
  <si>
    <t>-37.75</t>
  </si>
  <si>
    <t>-27.01</t>
  </si>
  <si>
    <t>-18.72</t>
  </si>
  <si>
    <t>42355</t>
  </si>
  <si>
    <t>-17.69</t>
  </si>
  <si>
    <t>-15.8</t>
  </si>
  <si>
    <t>-14.41</t>
  </si>
  <si>
    <t>-22425.2</t>
  </si>
  <si>
    <t>-15842.5</t>
  </si>
  <si>
    <t>-4824.08</t>
  </si>
  <si>
    <t>-17723.8</t>
  </si>
  <si>
    <t>-17511.56</t>
  </si>
  <si>
    <t>-16829.78</t>
  </si>
  <si>
    <t>41568</t>
  </si>
  <si>
    <t>-13733.25</t>
  </si>
  <si>
    <t>-11322.78</t>
  </si>
  <si>
    <t>-10001.4</t>
  </si>
  <si>
    <t>-9239.8</t>
  </si>
  <si>
    <t>-8777.9</t>
  </si>
  <si>
    <t>-7623</t>
  </si>
  <si>
    <t>41787</t>
  </si>
  <si>
    <t>41851</t>
  </si>
  <si>
    <t>-6272.34</t>
  </si>
  <si>
    <t>-5760.52</t>
  </si>
  <si>
    <t>-5730.83</t>
  </si>
  <si>
    <t>-5705.49</t>
  </si>
  <si>
    <t>-4659.71</t>
  </si>
  <si>
    <t>42035</t>
  </si>
  <si>
    <t>42063</t>
  </si>
  <si>
    <t>-4620</t>
  </si>
  <si>
    <t>-4593.73</t>
  </si>
  <si>
    <t>-4578.75</t>
  </si>
  <si>
    <t>-4497.79</t>
  </si>
  <si>
    <t>-4301.19</t>
  </si>
  <si>
    <t>-4231.25</t>
  </si>
  <si>
    <t>-3709.5</t>
  </si>
  <si>
    <t>42347</t>
  </si>
  <si>
    <t>-3575</t>
  </si>
  <si>
    <t>-3438.34</t>
  </si>
  <si>
    <t>-3203.66</t>
  </si>
  <si>
    <t>-2797.21</t>
  </si>
  <si>
    <t>-2747.36</t>
  </si>
  <si>
    <t>42323</t>
  </si>
  <si>
    <t>42477</t>
  </si>
  <si>
    <t>-2602.5</t>
  </si>
  <si>
    <t>-2519.4</t>
  </si>
  <si>
    <t>-2326.35</t>
  </si>
  <si>
    <t>-2223</t>
  </si>
  <si>
    <t>-2215.56</t>
  </si>
  <si>
    <t>42340</t>
  </si>
  <si>
    <t>-2174.67</t>
  </si>
  <si>
    <t>-2111.85</t>
  </si>
  <si>
    <t>-2101.45</t>
  </si>
  <si>
    <t>-2074.8</t>
  </si>
  <si>
    <t>42326</t>
  </si>
  <si>
    <t>-1754.5</t>
  </si>
  <si>
    <t>42352</t>
  </si>
  <si>
    <t>-1730.3</t>
  </si>
  <si>
    <t>-1722.5</t>
  </si>
  <si>
    <t>42345</t>
  </si>
  <si>
    <t>-1573</t>
  </si>
  <si>
    <t>-1519.05</t>
  </si>
  <si>
    <t>-1478.14</t>
  </si>
  <si>
    <t>-1444.95</t>
  </si>
  <si>
    <t>42342</t>
  </si>
  <si>
    <t>-1297.73</t>
  </si>
  <si>
    <t>-1270.75</t>
  </si>
  <si>
    <t>-1240.2</t>
  </si>
  <si>
    <t>42360</t>
  </si>
  <si>
    <t>-1211.69</t>
  </si>
  <si>
    <t>-1210</t>
  </si>
  <si>
    <t>-1161.02</t>
  </si>
  <si>
    <t>42290</t>
  </si>
  <si>
    <t>-1000.4</t>
  </si>
  <si>
    <t>-978.06</t>
  </si>
  <si>
    <t>-955.48</t>
  </si>
  <si>
    <t>42356</t>
  </si>
  <si>
    <t>-952.88</t>
  </si>
  <si>
    <t>-943.52</t>
  </si>
  <si>
    <t>-871.2</t>
  </si>
  <si>
    <t>-794.24</t>
  </si>
  <si>
    <t>-792.49</t>
  </si>
  <si>
    <t>42349</t>
  </si>
  <si>
    <t>-756.25</t>
  </si>
  <si>
    <t>-743.07</t>
  </si>
  <si>
    <t>-650.83</t>
  </si>
  <si>
    <t>-599.99</t>
  </si>
  <si>
    <t>-580.8</t>
  </si>
  <si>
    <t>-568.85</t>
  </si>
  <si>
    <t>-567.41</t>
  </si>
  <si>
    <t>-562.41</t>
  </si>
  <si>
    <t>42247</t>
  </si>
  <si>
    <t>-541.8</t>
  </si>
  <si>
    <t>-519.57</t>
  </si>
  <si>
    <t>42185</t>
  </si>
  <si>
    <t>42216</t>
  </si>
  <si>
    <t>-517.08</t>
  </si>
  <si>
    <t>-499.95</t>
  </si>
  <si>
    <t>42359</t>
  </si>
  <si>
    <t>-495</t>
  </si>
  <si>
    <t>41667</t>
  </si>
  <si>
    <t>41698</t>
  </si>
  <si>
    <t>-490.55</t>
  </si>
  <si>
    <t>-479.17</t>
  </si>
  <si>
    <t>-472.12</t>
  </si>
  <si>
    <t>41988</t>
  </si>
  <si>
    <t>-464.4</t>
  </si>
  <si>
    <t>41771</t>
  </si>
  <si>
    <t>41820</t>
  </si>
  <si>
    <t>-456.77</t>
  </si>
  <si>
    <t>-454.54</t>
  </si>
  <si>
    <t>-428.96</t>
  </si>
  <si>
    <t>-417.89</t>
  </si>
  <si>
    <t>-377.13</t>
  </si>
  <si>
    <t>42293</t>
  </si>
  <si>
    <t>-361.9</t>
  </si>
  <si>
    <t>-319.74</t>
  </si>
  <si>
    <t>-303.03</t>
  </si>
  <si>
    <t>-299.98</t>
  </si>
  <si>
    <t>-297.37</t>
  </si>
  <si>
    <t>-288.9</t>
  </si>
  <si>
    <t>-286.79</t>
  </si>
  <si>
    <t>-271.34</t>
  </si>
  <si>
    <t>-265</t>
  </si>
  <si>
    <t>-262.41</t>
  </si>
  <si>
    <t>-261.66</t>
  </si>
  <si>
    <t>-258.14</t>
  </si>
  <si>
    <t>-256.99</t>
  </si>
  <si>
    <t>-251.69</t>
  </si>
  <si>
    <t>42358</t>
  </si>
  <si>
    <t>-228</t>
  </si>
  <si>
    <t>-223.92</t>
  </si>
  <si>
    <t>-217.86</t>
  </si>
  <si>
    <t>-217.8</t>
  </si>
  <si>
    <t>-217.53</t>
  </si>
  <si>
    <t>-210.72</t>
  </si>
  <si>
    <t>-205.64</t>
  </si>
  <si>
    <t>-202.4</t>
  </si>
  <si>
    <t>41939</t>
  </si>
  <si>
    <t>41973</t>
  </si>
  <si>
    <t>-202.28</t>
  </si>
  <si>
    <t>41967</t>
  </si>
  <si>
    <t>42004</t>
  </si>
  <si>
    <t>41998</t>
  </si>
  <si>
    <t>42033</t>
  </si>
  <si>
    <t>42060</t>
  </si>
  <si>
    <t>42094</t>
  </si>
  <si>
    <t>42088</t>
  </si>
  <si>
    <t>42124</t>
  </si>
  <si>
    <t>42115</t>
  </si>
  <si>
    <t>42149</t>
  </si>
  <si>
    <t>42177</t>
  </si>
  <si>
    <t>42207</t>
  </si>
  <si>
    <t>42244</t>
  </si>
  <si>
    <t>42333</t>
  </si>
  <si>
    <t>-200.34</t>
  </si>
  <si>
    <t>-200</t>
  </si>
  <si>
    <t>-191.25</t>
  </si>
  <si>
    <t>-182.71</t>
  </si>
  <si>
    <t>-152.25</t>
  </si>
  <si>
    <t>42313</t>
  </si>
  <si>
    <t>-150</t>
  </si>
  <si>
    <t>-145.2</t>
  </si>
  <si>
    <t>-137.8</t>
  </si>
  <si>
    <t>-105.32</t>
  </si>
  <si>
    <t>-96.68</t>
  </si>
  <si>
    <t>-74.23</t>
  </si>
  <si>
    <t>-69.58</t>
  </si>
  <si>
    <t>42156</t>
  </si>
  <si>
    <t>-68.94</t>
  </si>
  <si>
    <t>41912</t>
  </si>
  <si>
    <t>-68.06</t>
  </si>
  <si>
    <t>-59.39</t>
  </si>
  <si>
    <t>42318</t>
  </si>
  <si>
    <t>-56.31</t>
  </si>
  <si>
    <t>41789</t>
  </si>
  <si>
    <t>-46.25</t>
  </si>
  <si>
    <t>-45.16</t>
  </si>
  <si>
    <t>41725</t>
  </si>
  <si>
    <t>-32.78</t>
  </si>
  <si>
    <t>-27.53</t>
  </si>
  <si>
    <t>41670</t>
  </si>
  <si>
    <t>-26.63</t>
  </si>
  <si>
    <t>-25.01</t>
  </si>
  <si>
    <t>41607</t>
  </si>
  <si>
    <t>-24.91</t>
  </si>
  <si>
    <t>-23.34</t>
  </si>
  <si>
    <t>-22.51</t>
  </si>
  <si>
    <t>-14.85</t>
  </si>
  <si>
    <t>42336</t>
  </si>
  <si>
    <t>-13.3</t>
  </si>
  <si>
    <t>-9.56</t>
  </si>
  <si>
    <t>-6.85</t>
  </si>
  <si>
    <t>-4.36</t>
  </si>
  <si>
    <t>42317</t>
  </si>
  <si>
    <t>-4.1</t>
  </si>
  <si>
    <t>-7920.79</t>
  </si>
  <si>
    <t>-2764.49</t>
  </si>
  <si>
    <t>-1499.7</t>
  </si>
  <si>
    <t>-1175.61</t>
  </si>
  <si>
    <t>-1124.86</t>
  </si>
  <si>
    <t>-267.15</t>
  </si>
  <si>
    <t>-34.02</t>
  </si>
  <si>
    <t>-27.6</t>
  </si>
  <si>
    <t>41906</t>
  </si>
  <si>
    <t>-15</t>
  </si>
  <si>
    <t>-9.1</t>
  </si>
  <si>
    <t>-5599.87</t>
  </si>
  <si>
    <t>-19449.93</t>
  </si>
  <si>
    <t>-18162.71</t>
  </si>
  <si>
    <t>-10994.37</t>
  </si>
  <si>
    <t>-4688.75</t>
  </si>
  <si>
    <t>-4630.67</t>
  </si>
  <si>
    <t>-3351.7</t>
  </si>
  <si>
    <t>42366</t>
  </si>
  <si>
    <t>-3346.1</t>
  </si>
  <si>
    <t>-3332.92</t>
  </si>
  <si>
    <t>-2250</t>
  </si>
  <si>
    <t>-2191.58</t>
  </si>
  <si>
    <t>-1769.02</t>
  </si>
  <si>
    <t>-1430.7</t>
  </si>
  <si>
    <t>42138</t>
  </si>
  <si>
    <t>42213</t>
  </si>
  <si>
    <t>-1203.77</t>
  </si>
  <si>
    <t>-1147.01</t>
  </si>
  <si>
    <t>-1144.12</t>
  </si>
  <si>
    <t>-1097.95</t>
  </si>
  <si>
    <t>-818.14</t>
  </si>
  <si>
    <t>-626.05</t>
  </si>
  <si>
    <t>-508.2</t>
  </si>
  <si>
    <t>41428</t>
  </si>
  <si>
    <t>-330.33</t>
  </si>
  <si>
    <t>-296.45</t>
  </si>
  <si>
    <t>-285.68</t>
  </si>
  <si>
    <t>-242</t>
  </si>
  <si>
    <t>-226.61</t>
  </si>
  <si>
    <t>42231</t>
  </si>
  <si>
    <t>-207.9</t>
  </si>
  <si>
    <t>-142.78</t>
  </si>
  <si>
    <t>Auto+Ocultar+Valores+Formulas=Hoja10,Hoja11+FormulasOnly</t>
  </si>
  <si>
    <t>Reembolso</t>
  </si>
  <si>
    <t>INGRES TELEFONICA</t>
  </si>
  <si>
    <t>1500001397</t>
  </si>
  <si>
    <t>INGRES TELEFONIC</t>
  </si>
  <si>
    <t>1500001405</t>
  </si>
  <si>
    <t>1500001398</t>
  </si>
  <si>
    <t>Pago</t>
  </si>
  <si>
    <t>CARREC REBUT TELEFONICA</t>
  </si>
  <si>
    <t>1500001394</t>
  </si>
  <si>
    <t>REBUT TELEFONICA</t>
  </si>
  <si>
    <t>CARREC REBUT TELEFONICA - FRA.PENDENT REBRE AGOST</t>
  </si>
  <si>
    <t>1500001392</t>
  </si>
  <si>
    <t>CARREC REBUT ORONA</t>
  </si>
  <si>
    <t>1500001400</t>
  </si>
  <si>
    <t>REBUT ORONA</t>
  </si>
  <si>
    <t>1000002673</t>
  </si>
  <si>
    <t>PROMIMPULS 5C S.L.</t>
  </si>
  <si>
    <t>PAG. A PROMIMPULS AUDITORIA 2012</t>
  </si>
  <si>
    <t>1500000500</t>
  </si>
  <si>
    <t>PAG. PROMIMPULS</t>
  </si>
  <si>
    <t>Abono</t>
  </si>
  <si>
    <t>S/F  TELEFONICA:REGULARITZACIÓ 01/02-01/05/14</t>
  </si>
  <si>
    <t>1700000024</t>
  </si>
  <si>
    <t>ADM14000032859</t>
  </si>
  <si>
    <t>REGULARITZACIO MOBILS 01-02-14 A 01-05-14</t>
  </si>
  <si>
    <t>1700000047</t>
  </si>
  <si>
    <t>ADM14000032836</t>
  </si>
  <si>
    <t>REGULARITZACIO TELEFONICA DEL 01 AL 09 DEL 2014</t>
  </si>
  <si>
    <t>1700000013</t>
  </si>
  <si>
    <t>60D5RR006406</t>
  </si>
  <si>
    <t>Regularització telefonica juliol-11 a juny-12</t>
  </si>
  <si>
    <t>1700000026</t>
  </si>
  <si>
    <t>60J2RR004417</t>
  </si>
  <si>
    <t>1000000810</t>
  </si>
  <si>
    <t>FERRAN BORRELL PUJOL</t>
  </si>
  <si>
    <t>PAGAMENT BORRELL P/ 556-1</t>
  </si>
  <si>
    <t>1500000079</t>
  </si>
  <si>
    <t>P/ 556-1</t>
  </si>
  <si>
    <t>P/219-0 ALBERT ESCARDO SL</t>
  </si>
  <si>
    <t>1500000226</t>
  </si>
  <si>
    <t>P/219-0</t>
  </si>
  <si>
    <t>1000002199</t>
  </si>
  <si>
    <t>MARKET DEVELOP.AZAF.Y RRPP, S.L.</t>
  </si>
  <si>
    <t>P/567-3 MARKET DEVELOP.</t>
  </si>
  <si>
    <t>1500001266</t>
  </si>
  <si>
    <t>P/567-3 MARKET</t>
  </si>
  <si>
    <t>1000002754</t>
  </si>
  <si>
    <t>TARRACO VISIO S.L.</t>
  </si>
  <si>
    <t>PAGO FACTURA. P/ 552-4</t>
  </si>
  <si>
    <t>1500000498</t>
  </si>
  <si>
    <t>PAGO FACTURA</t>
  </si>
  <si>
    <t>1000002699</t>
  </si>
  <si>
    <t>COMUNICACIO EFEC. REUS, S.L.</t>
  </si>
  <si>
    <t>PAGO FACTURA. P/ 550-2</t>
  </si>
  <si>
    <t>1500000494</t>
  </si>
  <si>
    <t>1500000495</t>
  </si>
  <si>
    <t>1500000499</t>
  </si>
  <si>
    <t>P/ 567 MARKET</t>
  </si>
  <si>
    <t>1500001330</t>
  </si>
  <si>
    <t>P/219 ESCARDÓ</t>
  </si>
  <si>
    <t>1500000573</t>
  </si>
  <si>
    <t>1500000080</t>
  </si>
  <si>
    <t>PAG. FRA. REGISTRE MERCANTIL DE REUS MOBILITAT</t>
  </si>
  <si>
    <t>1500001133</t>
  </si>
  <si>
    <t>PAG.FRES. REG.MT</t>
  </si>
  <si>
    <t>9000000070</t>
  </si>
  <si>
    <t>CREDITORS DIVERSOS</t>
  </si>
  <si>
    <t>PROVISIO ANY 2014 ADVOCAT SR.MARCER - PAI</t>
  </si>
  <si>
    <t>1000001929</t>
  </si>
  <si>
    <t>PROVISIONS 2014</t>
  </si>
  <si>
    <t>PROVISIO ANY 2014 ADVOCAT SR.MARCER - BERGADA/CUNI</t>
  </si>
  <si>
    <t>1000004833</t>
  </si>
  <si>
    <t>IDEAS Y SOLUCIONES TECNOLOGICAS, SL</t>
  </si>
  <si>
    <t>Su Fra.N .524/11</t>
  </si>
  <si>
    <t>9900000774</t>
  </si>
  <si>
    <t>524/11</t>
  </si>
  <si>
    <t>Su Fra.N .526/11</t>
  </si>
  <si>
    <t>9900000775</t>
  </si>
  <si>
    <t>526/11</t>
  </si>
  <si>
    <t>Su Fra.N .515/11</t>
  </si>
  <si>
    <t>9900000776</t>
  </si>
  <si>
    <t>515/11</t>
  </si>
  <si>
    <t>Su Fra.N .517/11</t>
  </si>
  <si>
    <t>9900000777</t>
  </si>
  <si>
    <t>517/11</t>
  </si>
  <si>
    <t>Su Fra.N .520/11</t>
  </si>
  <si>
    <t>9900000778</t>
  </si>
  <si>
    <t>520/11</t>
  </si>
  <si>
    <t>Su Fra.N .522/11</t>
  </si>
  <si>
    <t>9900000779</t>
  </si>
  <si>
    <t>522/11</t>
  </si>
  <si>
    <t>PROVISIO ANY 2014 COST PROCURADOR SR.CAIRO</t>
  </si>
  <si>
    <t>FRA. MARCELO CAIRO:JUDICI ORDINARI GAUDI C.</t>
  </si>
  <si>
    <t>9900000528</t>
  </si>
  <si>
    <t>F00086/13</t>
  </si>
  <si>
    <t>1000002710</t>
  </si>
  <si>
    <t>POL SAROBÉ ARAGONÈS</t>
  </si>
  <si>
    <t>Su Fra.N .030/11</t>
  </si>
  <si>
    <t>9900000780</t>
  </si>
  <si>
    <t>030/11</t>
  </si>
  <si>
    <t>1000003598</t>
  </si>
  <si>
    <t>PATRONAT DE TURISME I COMERÇ REUS</t>
  </si>
  <si>
    <t>NOTA C RREC DESP. MANT 2n SEM 2009 BOTIGA</t>
  </si>
  <si>
    <t>9900000555</t>
  </si>
  <si>
    <t>NOTA C RREC</t>
  </si>
  <si>
    <t>PROVISIO ANY 2014 COST ADVOCAT J.GANDARILLAS</t>
  </si>
  <si>
    <t>NOTA C RREC MANTENIMENT 1R SEM 2010 BOTIGA</t>
  </si>
  <si>
    <t>9900000558</t>
  </si>
  <si>
    <t>NOTA CARREC DESP. MANT. 2n SEM BOTIGA</t>
  </si>
  <si>
    <t>9900000549</t>
  </si>
  <si>
    <t>NOTA CARREC</t>
  </si>
  <si>
    <t>NOTA C RREC MANTENIMENT 2on SEM 2010 BOTIGA</t>
  </si>
  <si>
    <t>9900000560</t>
  </si>
  <si>
    <t>NOTA C RREC MANTENIMENT 2on SEM 2011 BOTIGA</t>
  </si>
  <si>
    <t>9900000562</t>
  </si>
  <si>
    <t>NOTA CARREC DESP. MANT. 1r SEM 2009 BOTIGA</t>
  </si>
  <si>
    <t>9900000552</t>
  </si>
  <si>
    <t>NOTA C RREC MANTENIMENT 1er SEM 2011 BOTIGA</t>
  </si>
  <si>
    <t>9900000563</t>
  </si>
  <si>
    <t>NOTA CARREC DESP. MANT. 1r SEM BOTIGA</t>
  </si>
  <si>
    <t>9900000550</t>
  </si>
  <si>
    <t>1000005341</t>
  </si>
  <si>
    <t>TAXACIO DE BENS REALS SLU</t>
  </si>
  <si>
    <t>HONORARIS VALORACIO PAR 27-25-23 R-3</t>
  </si>
  <si>
    <t>1000002796</t>
  </si>
  <si>
    <t>T-02567/15</t>
  </si>
  <si>
    <t>NOTA CARREC CONSUM ELECT. 1r SEM 2009 BOTIGA</t>
  </si>
  <si>
    <t>9900000551</t>
  </si>
  <si>
    <t>NOTA C RREC CONSUM EL CTRIC 2n SEM 2009 BOTIGA</t>
  </si>
  <si>
    <t>9900000556</t>
  </si>
  <si>
    <t>NOTA C RREC CONSUM EL CTRIC 1R SEM BOTIGA</t>
  </si>
  <si>
    <t>9900000557</t>
  </si>
  <si>
    <t>NOTA C RREC CONSUM ELEC. 2on SEM 2010 BOTIGA</t>
  </si>
  <si>
    <t>9900000559</t>
  </si>
  <si>
    <t>NOTA C RREC CONSUM ELEC. 2ON SEM 2011 BOTIGA</t>
  </si>
  <si>
    <t>9900000561</t>
  </si>
  <si>
    <t>NOTA C RREC CONSUM ELEC. 1er SEM 2011 BOTIGA</t>
  </si>
  <si>
    <t>9900000564</t>
  </si>
  <si>
    <t>1000003963</t>
  </si>
  <si>
    <t>HEMISFERI 1969, SL</t>
  </si>
  <si>
    <t>FRA.12/254 TOT COLORS: RETOLACIONS BUSOS</t>
  </si>
  <si>
    <t>9900000625</t>
  </si>
  <si>
    <t>12/254</t>
  </si>
  <si>
    <t>1000001188</t>
  </si>
  <si>
    <t>ABREMAT, S.L.</t>
  </si>
  <si>
    <t>Su Fra.N . 20120001</t>
  </si>
  <si>
    <t>9900000797</t>
  </si>
  <si>
    <t>20120001</t>
  </si>
  <si>
    <t>1000004314</t>
  </si>
  <si>
    <t>INSTALTEC REUS, SL</t>
  </si>
  <si>
    <t>FRA.1204038 INSTALTEC:DESEMBOSAR TUBERIA MB2</t>
  </si>
  <si>
    <t>9900000642</t>
  </si>
  <si>
    <t>1204038</t>
  </si>
  <si>
    <t>DEVOL. ENDESA ENERGIA</t>
  </si>
  <si>
    <t>1500000652</t>
  </si>
  <si>
    <t>DEVOL. ENDESA EN</t>
  </si>
  <si>
    <t>PAGAMENT FACTURA LLUM</t>
  </si>
  <si>
    <t>1500001454</t>
  </si>
  <si>
    <t>PAG FRA ENDESA</t>
  </si>
  <si>
    <t>1500001455</t>
  </si>
  <si>
    <t>PAGAMENT A003874 ARAGONES X BBVA</t>
  </si>
  <si>
    <t>1500000915</t>
  </si>
  <si>
    <t>PAG FRA A003874</t>
  </si>
  <si>
    <t>1000001474</t>
  </si>
  <si>
    <t>CAMBRA OFICIAL DE COMERÇ I INDUSTRI</t>
  </si>
  <si>
    <t>PAG CAMBRA CONCEPTE 39849684E</t>
  </si>
  <si>
    <t>1500001470</t>
  </si>
  <si>
    <t>PAG CAMBRA</t>
  </si>
  <si>
    <t>CARREC REBUT JORNET - FRA.PENDENT REBRE AGOST</t>
  </si>
  <si>
    <t>1500001395</t>
  </si>
  <si>
    <t>REBUT JORNET</t>
  </si>
  <si>
    <t>1000000452</t>
  </si>
  <si>
    <t>DIPUTACIO DE TARRAGONA</t>
  </si>
  <si>
    <t>C RREC PENDENT DE REBRE LA FACTURA</t>
  </si>
  <si>
    <t>1500000206</t>
  </si>
  <si>
    <t>C RREC PTE REBRE</t>
  </si>
  <si>
    <t>1000003636</t>
  </si>
  <si>
    <t>REGISTRO MERCANTIL DE TARRAGONA CB</t>
  </si>
  <si>
    <t>PROV.FONS CESE NOMENAM.C.ADMIN. DESSIGN. PRESIDENT</t>
  </si>
  <si>
    <t>1300000278</t>
  </si>
  <si>
    <t>PROV.FONS</t>
  </si>
  <si>
    <t>PAG. FRA. ENDESA</t>
  </si>
  <si>
    <t>PAG.FRA. ENDESA</t>
  </si>
  <si>
    <t>PAG FRA CON-PRS/129</t>
  </si>
  <si>
    <t>1500001469</t>
  </si>
  <si>
    <t>PAG FRA CON-PRS</t>
  </si>
  <si>
    <t>1500000493</t>
  </si>
  <si>
    <t>1500001393</t>
  </si>
  <si>
    <t>CARREC REBUT MARITIMA FRA.PENDENT REBRE AGOST</t>
  </si>
  <si>
    <t>1500001416</t>
  </si>
  <si>
    <t>REBUT MARITIMA</t>
  </si>
  <si>
    <t>1500001417</t>
  </si>
  <si>
    <t>PROV.FONS REG.MTIL TGNA NOMEN.CARRECS I AUDITORS</t>
  </si>
  <si>
    <t>1500000664</t>
  </si>
  <si>
    <t>PROV.FONS REG.MT</t>
  </si>
  <si>
    <t>1000000075</t>
  </si>
  <si>
    <t>ZARDOYA OTIS SA</t>
  </si>
  <si>
    <t>PAGO FRA.ZARDOYA</t>
  </si>
  <si>
    <t>1500001474</t>
  </si>
  <si>
    <t>1000003209</t>
  </si>
  <si>
    <t>GERARD SALOM TEJADO</t>
  </si>
  <si>
    <t>PROVISSIÓ DE FONS PROC. JUDICIAL SERGIO SANCHEZ</t>
  </si>
  <si>
    <t>1500000456</t>
  </si>
  <si>
    <t>PROVISIÓ DE FONS</t>
  </si>
  <si>
    <t>PROVISIO FONS HECTOR BONET - GERARD SALOM</t>
  </si>
  <si>
    <t>1500000435</t>
  </si>
  <si>
    <t>PROVISIO FONS</t>
  </si>
  <si>
    <t>9900000554</t>
  </si>
  <si>
    <t>PAG. IMP. COBRAT</t>
  </si>
  <si>
    <t>9900000553</t>
  </si>
  <si>
    <t>Pagament fra.030/11</t>
  </si>
  <si>
    <t>9900000781</t>
  </si>
  <si>
    <t>PAGAMENT</t>
  </si>
  <si>
    <t>PAGO FRA.ZARDOYA OTIS</t>
  </si>
  <si>
    <t>1500001399</t>
  </si>
  <si>
    <t>PAG.FRA. ENDESA PART P0Z301Y0103898</t>
  </si>
  <si>
    <t>1500000506</t>
  </si>
  <si>
    <t>1000004968</t>
  </si>
  <si>
    <t>IBERDROLA GENERACION SAU</t>
  </si>
  <si>
    <t>FRA.2013052209001353 IBERDROLA:P.FUSTER 1-4 MB1</t>
  </si>
  <si>
    <t>9900000666</t>
  </si>
  <si>
    <t>2013050000000000</t>
  </si>
  <si>
    <t>INGRES IBERDROLA</t>
  </si>
  <si>
    <t>9900000665</t>
  </si>
  <si>
    <t>ELECTRICITAT D-73 R-1 29.10.15 A 11.11.15</t>
  </si>
  <si>
    <t>1700000049</t>
  </si>
  <si>
    <t>S0Z609S0002327</t>
  </si>
  <si>
    <t>ELECTRICITAT NAU 2 R-1 29.10.15 A 11.11.15</t>
  </si>
  <si>
    <t>1700000082</t>
  </si>
  <si>
    <t>S0Z609S0001061</t>
  </si>
  <si>
    <t>ELECTRICITAT NAU 6 R-1 30.01.15 A 26.02.15</t>
  </si>
  <si>
    <t>1700000064</t>
  </si>
  <si>
    <t>S0Z601S0004301</t>
  </si>
  <si>
    <t>ELECTRICITAT NAU 6 R-1 26.02.15 A 26.03.15</t>
  </si>
  <si>
    <t>1700000067</t>
  </si>
  <si>
    <t>S0Z601S0004303</t>
  </si>
  <si>
    <t>ELECTRICITAT NAU 6 R-1 30.09.14 A 28.10.14</t>
  </si>
  <si>
    <t>1700000070</t>
  </si>
  <si>
    <t>S0Z601S0004267</t>
  </si>
  <si>
    <t>ELECTRICITAT NAU 6 R-1 28.09.15 A 28.10.15</t>
  </si>
  <si>
    <t>1700000088</t>
  </si>
  <si>
    <t>S0Z601S0005755</t>
  </si>
  <si>
    <t>ELECTRICITAT NAU 6 R-1 31.12.14 A 30.01.15</t>
  </si>
  <si>
    <t>1700000065</t>
  </si>
  <si>
    <t>S0Z601S0004285</t>
  </si>
  <si>
    <t>ELECTRICITAT NAU 6 R-1 30.08.15 A 29.09.15</t>
  </si>
  <si>
    <t>1700000066</t>
  </si>
  <si>
    <t>S0Z601S0004314</t>
  </si>
  <si>
    <t>ELECTRICITAT NAU 6 R-1 29.04.15 A 28.05.15</t>
  </si>
  <si>
    <t>1700000061</t>
  </si>
  <si>
    <t>S0Z601S0004306</t>
  </si>
  <si>
    <t>ELECTRICITAT NAU 6 R-1 28.10.14 A 26.11.14</t>
  </si>
  <si>
    <t>1700000069</t>
  </si>
  <si>
    <t>S0Z601S0004269</t>
  </si>
  <si>
    <t>ELECTRICITAT NAU 6 R-1 28.05.15 A 28.06.15</t>
  </si>
  <si>
    <t>1700000060</t>
  </si>
  <si>
    <t>S0Z601S0004307</t>
  </si>
  <si>
    <t>ELECTRICITAT NAU 6 R-1 29.08.15 A 30.09.15</t>
  </si>
  <si>
    <t>1700000063</t>
  </si>
  <si>
    <t>S0Z601S0004265</t>
  </si>
  <si>
    <t>ELECTRICITAT NAU 6 R-1 26.03.15 A 29.04.15</t>
  </si>
  <si>
    <t>1700000062</t>
  </si>
  <si>
    <t>S0Z601S0004304</t>
  </si>
  <si>
    <t>ELECTRICITAT D-73 R-1 03.08.15 A 31.08.15</t>
  </si>
  <si>
    <t>1700000047-1</t>
  </si>
  <si>
    <t>S0Z601S0010142</t>
  </si>
  <si>
    <t>ELECTRICITAT NAU 6 R-1 26.11.14 A 31.12.2014</t>
  </si>
  <si>
    <t>1700000068</t>
  </si>
  <si>
    <t>S0Z601S0004270</t>
  </si>
  <si>
    <t>ELECTRICITAT NAU 6 R-1 28.06.15 A 27.07.15</t>
  </si>
  <si>
    <t>1700000059</t>
  </si>
  <si>
    <t>S0Z601S0004309</t>
  </si>
  <si>
    <t>ELECTRICITAT NAU 2 R-1 03.08.15 A 31.08.15</t>
  </si>
  <si>
    <t>1700000072</t>
  </si>
  <si>
    <t>S0Z601S0004051</t>
  </si>
  <si>
    <t>1000005083</t>
  </si>
  <si>
    <t>EDISGRAT SCP</t>
  </si>
  <si>
    <t>ABONAMENT FRA. 19982 DE DATA 08.06.2013</t>
  </si>
  <si>
    <t>1700000022</t>
  </si>
  <si>
    <t>20220</t>
  </si>
  <si>
    <t>ELECTRICITAT NAU 2 R-1 29.05.15 A 29.06.15</t>
  </si>
  <si>
    <t>1700000085</t>
  </si>
  <si>
    <t>S0Z601S0004048</t>
  </si>
  <si>
    <t>ELECTRICITAT NAU 2 R-1 01.01.15 A 29.01.15</t>
  </si>
  <si>
    <t>1700000075</t>
  </si>
  <si>
    <t>S0Z601S0004040</t>
  </si>
  <si>
    <t>ELECTRICITAT NAU 2 R-1 30.04.15 A 29.05.15</t>
  </si>
  <si>
    <t>1700000077</t>
  </si>
  <si>
    <t>S0Z601S0004046</t>
  </si>
  <si>
    <t>ELECTRICITAT NAU 2 R-1 27.02.15 A 27.03.15</t>
  </si>
  <si>
    <t>1700000084</t>
  </si>
  <si>
    <t>S0Z601S0004042</t>
  </si>
  <si>
    <t>ELECTRICITAT NAU 2 R-1 27.03.15 A 30.04.15</t>
  </si>
  <si>
    <t>1700000081</t>
  </si>
  <si>
    <t>S0Z601S0004045</t>
  </si>
  <si>
    <t>ELECTRICITAT NAU 2 R-1 02.10.14 A 30.10.14</t>
  </si>
  <si>
    <t>1700000079</t>
  </si>
  <si>
    <t>S0Z601S0004026</t>
  </si>
  <si>
    <t>ELECTRICITAT NAU 2 R-1 30.10.14 A 28.11.14</t>
  </si>
  <si>
    <t>1700000078</t>
  </si>
  <si>
    <t>S0Z601S0004036</t>
  </si>
  <si>
    <t>ELECTRICITAT NAU 2 R-1 29.06.15 A 03.08.15</t>
  </si>
  <si>
    <t>1700000073</t>
  </si>
  <si>
    <t>S0Z601S0004049</t>
  </si>
  <si>
    <t>ELECTRICITAT NAU 2 R-1 29.01.15 A 27.02.15</t>
  </si>
  <si>
    <t>1700000074</t>
  </si>
  <si>
    <t>S0Z601S0004041</t>
  </si>
  <si>
    <t>ELECTRICITAT NAU 2 R-1 29.08.14 A 02.10.14</t>
  </si>
  <si>
    <t>1700000080</t>
  </si>
  <si>
    <t>S0Z601S0004024</t>
  </si>
  <si>
    <t>ELECTRICITAT NAU 2 R-1 28.11.2014 A 01.01.15</t>
  </si>
  <si>
    <t>1700000076</t>
  </si>
  <si>
    <t>S0Z601S0004039</t>
  </si>
  <si>
    <t>ELECTRICITAT D-73 R-1 31.08.15 A 29.09.15</t>
  </si>
  <si>
    <t>1700000046</t>
  </si>
  <si>
    <t>S0Z601S0010143</t>
  </si>
  <si>
    <t>ELECTRICITAT NAU 2 R-1 31.08.15 A 29.09.15</t>
  </si>
  <si>
    <t>1700000071</t>
  </si>
  <si>
    <t>S0Z601S0004053</t>
  </si>
  <si>
    <t>ELECTRICITAT D-73 R-1 29.09.2015 A 29.10.2015</t>
  </si>
  <si>
    <t>1700000045</t>
  </si>
  <si>
    <t>S0Z601S0010147</t>
  </si>
  <si>
    <t>ELECTRICITAT NAU 2 R-1 29.09.15 A 29.10.15</t>
  </si>
  <si>
    <t>1700000083</t>
  </si>
  <si>
    <t>S0Z601S0004056</t>
  </si>
  <si>
    <t>ELECTRICITAT NAU 6 R-1 27.07.15 A 30.08.15</t>
  </si>
  <si>
    <t>1700000058</t>
  </si>
  <si>
    <t>S0Z601S0004311</t>
  </si>
  <si>
    <t>ELECTRICITAT D-73 R-1 29.06.15 A 03.08.15</t>
  </si>
  <si>
    <t>1700000048</t>
  </si>
  <si>
    <t>S0Z601S0010139</t>
  </si>
  <si>
    <t>ELECTRICITAT D-73 R-1 29.05.2015 A 29.06.2015</t>
  </si>
  <si>
    <t>1700000044</t>
  </si>
  <si>
    <t>S0Z601S0010137</t>
  </si>
  <si>
    <t>ABONAMENT ELECTR. NAU 15 R-1 30-01-13 A 29-03-13</t>
  </si>
  <si>
    <t>1700000025</t>
  </si>
  <si>
    <t>POZ301S0010611</t>
  </si>
  <si>
    <t>ABONAMENT ELECTR. NAU 15 R-1 01-12-12 A 30-01-13</t>
  </si>
  <si>
    <t>1700000026-1</t>
  </si>
  <si>
    <t>POZ301S0010609</t>
  </si>
  <si>
    <t>ELECTRICITAT D-73 R-1 30.04.15 A 29.05.15</t>
  </si>
  <si>
    <t>1700000056</t>
  </si>
  <si>
    <t>S0Z601S0010135</t>
  </si>
  <si>
    <t>ELECTRICITAT D-73 R-1 01.01.15 A 29.01.15</t>
  </si>
  <si>
    <t>1700000051</t>
  </si>
  <si>
    <t>S0Z601S0010120</t>
  </si>
  <si>
    <t>ELECTRICITAT D-73 R-1 27.02.15 A 27.03.15</t>
  </si>
  <si>
    <t>1700000057</t>
  </si>
  <si>
    <t>S0Z601S0010125</t>
  </si>
  <si>
    <t>ABONAMENT ELECTR. NAU 15 R-1 29-09-12 A 01-12-12</t>
  </si>
  <si>
    <t>1700000027</t>
  </si>
  <si>
    <t>POZ301S0010604</t>
  </si>
  <si>
    <t>ELECTRICITAT D-73 R-1 29.01.15 A 27.02.15</t>
  </si>
  <si>
    <t>1700000050</t>
  </si>
  <si>
    <t>S0Z601S0010123</t>
  </si>
  <si>
    <t>ELECTRICITAT D-73 R-1 29.08.2014 A 02.10.2014</t>
  </si>
  <si>
    <t>1700000052</t>
  </si>
  <si>
    <t>S0Z601S0010111</t>
  </si>
  <si>
    <t>ELECTRICITAT D-73 R-1 30.10.14 A 28.11.14</t>
  </si>
  <si>
    <t>1700000054</t>
  </si>
  <si>
    <t>S0Z601S0010116</t>
  </si>
  <si>
    <t>ELECTRICITAT D-73 R-1 02.10.14 A 30.10.14</t>
  </si>
  <si>
    <t>1700000053</t>
  </si>
  <si>
    <t>S0Z601S0010113</t>
  </si>
  <si>
    <t>ELECTRICITAT D-73 R-1 28.11.14 A 01.01.15</t>
  </si>
  <si>
    <t>1700000055</t>
  </si>
  <si>
    <t>S0Z601S0010118</t>
  </si>
  <si>
    <t>AFUMEX EASY 1000V</t>
  </si>
  <si>
    <t>1700000043</t>
  </si>
  <si>
    <t>2151200039</t>
  </si>
  <si>
    <t>ABONAMENT MATERIAL ELECTRIC PER EXPROREUS 2015</t>
  </si>
  <si>
    <t>1700000037</t>
  </si>
  <si>
    <t>2151000029</t>
  </si>
  <si>
    <t>ABONAMENT ELECTR. NAU 15 R-1 29-03-13 A 28-05-13</t>
  </si>
  <si>
    <t>1700000028</t>
  </si>
  <si>
    <t>POZ301S0010612</t>
  </si>
  <si>
    <t>1000002855</t>
  </si>
  <si>
    <t>FRANCH ZARAGOZA, FRANCESC A.</t>
  </si>
  <si>
    <t>PROV.FONS F.FRANCH PROMIMPULS</t>
  </si>
  <si>
    <t>1500000849</t>
  </si>
  <si>
    <t>PROV.FONS FRANCH</t>
  </si>
  <si>
    <t>PAGAMENT TAXACIO DE BENS</t>
  </si>
  <si>
    <t>1500000184</t>
  </si>
  <si>
    <t>PAG. TAXACIO</t>
  </si>
  <si>
    <t>FACTURA RECTIFICATIVA DE LA FAC EMESA 15-09-007</t>
  </si>
  <si>
    <t>1700000086</t>
  </si>
  <si>
    <t>15-12.019</t>
  </si>
  <si>
    <t>1000003874</t>
  </si>
  <si>
    <t>MARCER OLLE, RAMON</t>
  </si>
  <si>
    <t>PAG. 30% HONORARIS PROMIMPULS R.MARCER</t>
  </si>
  <si>
    <t>1500000848</t>
  </si>
  <si>
    <t>PAG. 30% HONORAR</t>
  </si>
  <si>
    <t>ELECTRICITAT 23-07-12 A 31-07-12 R-1 ABONAMENT</t>
  </si>
  <si>
    <t>1700000041</t>
  </si>
  <si>
    <t>P2201NA1111613</t>
  </si>
  <si>
    <t>CANVI DE DIVISIO</t>
  </si>
  <si>
    <t>1500001384</t>
  </si>
  <si>
    <t>ELECTRICITAT 30-06-12 A 23-07-12 R-1 ABONAMENT</t>
  </si>
  <si>
    <t>1700000040</t>
  </si>
  <si>
    <t>P2208NA0018416</t>
  </si>
  <si>
    <t>ELECTRICITAT 30-09-12 A 31-10-12 R-1 ABONAMENT</t>
  </si>
  <si>
    <t>1700000044-1</t>
  </si>
  <si>
    <t>P2201NA1686743</t>
  </si>
  <si>
    <t>ELECTRICITAT 31-08-12 A 30-09-12 R-1 ABONAMENT</t>
  </si>
  <si>
    <t>1700000043-1</t>
  </si>
  <si>
    <t>P2201NA1380998</t>
  </si>
  <si>
    <t>ELECTRICITAT 31-05-12 A 30-06-12 R-1 ABONAMENT</t>
  </si>
  <si>
    <t>1700000039</t>
  </si>
  <si>
    <t>P2201NA0818843</t>
  </si>
  <si>
    <t>ELECTRICITAT 31-07-12 A 31-08-12 R-1 ABONAMENT</t>
  </si>
  <si>
    <t>1700000042</t>
  </si>
  <si>
    <t>P2201NA1183623</t>
  </si>
  <si>
    <t>11005-11007 Viser pagaré 215</t>
  </si>
  <si>
    <t>1500000157</t>
  </si>
  <si>
    <t>11005-11007 VISE</t>
  </si>
  <si>
    <t>1000003816</t>
  </si>
  <si>
    <t>ENGINYERIA I SERVEIS SER ENGIN S.L.</t>
  </si>
  <si>
    <t>P/566-2 ENGINYERIA I SERV. S.L.</t>
  </si>
  <si>
    <t>1500001212</t>
  </si>
  <si>
    <t>P/566-2 ENGINY S</t>
  </si>
  <si>
    <t>1000002779</t>
  </si>
  <si>
    <t>COMUNICACIO EFECTIVA TARRAGONA, SL</t>
  </si>
  <si>
    <t>1500000496</t>
  </si>
  <si>
    <t>PAGO FACTURA. P/ 551-3</t>
  </si>
  <si>
    <t>1500000497</t>
  </si>
  <si>
    <t>P/ 566-ESCARDO</t>
  </si>
  <si>
    <t>1500001331</t>
  </si>
  <si>
    <t>Vto.pag.215 VISSER fra. 11005-11007</t>
  </si>
  <si>
    <t>1500000352</t>
  </si>
  <si>
    <t>VTO.PAG.215 VISS</t>
  </si>
  <si>
    <t>PAGAMENT DIVERSES FACTURES AIGUES</t>
  </si>
  <si>
    <t>1500001424</t>
  </si>
  <si>
    <t>PAG FRA AIGUES</t>
  </si>
  <si>
    <t>REGULARITZACIÓ REGE 2013</t>
  </si>
  <si>
    <t>1700000050-1</t>
  </si>
  <si>
    <t>AV2013000058</t>
  </si>
  <si>
    <t>1000000454</t>
  </si>
  <si>
    <t>AJUNTAMENT DE REUS</t>
  </si>
  <si>
    <t>ACORS SEGONS JGL DE DATA 04.02.11</t>
  </si>
  <si>
    <t>9900000491</t>
  </si>
  <si>
    <t>JGL DE DATA 04</t>
  </si>
  <si>
    <t>FRA 1T/2009 AJUNTAMENT (C. MARIA AURELIA CAPMANY)</t>
  </si>
  <si>
    <t>9900000473</t>
  </si>
  <si>
    <t>1T/2009</t>
  </si>
  <si>
    <t>FRA 2T/2008 AJUNTAMENT (AV. MERCADERS)</t>
  </si>
  <si>
    <t>9900000471</t>
  </si>
  <si>
    <t>2T/2008</t>
  </si>
  <si>
    <t>FRA 1T/2008 AJUNTAMENT (C. MARIA AURELIA CAPMANY)</t>
  </si>
  <si>
    <t>9900000470</t>
  </si>
  <si>
    <t>1T/2008</t>
  </si>
  <si>
    <t>9900000490</t>
  </si>
  <si>
    <t>FRA 10T/2007 AJUNTAMENT (VILAFORTUNY, 36)</t>
  </si>
  <si>
    <t>9900000469</t>
  </si>
  <si>
    <t>10T/2007</t>
  </si>
  <si>
    <t>ANULÀLACIË DECRETS AR</t>
  </si>
  <si>
    <t>9900000498</t>
  </si>
  <si>
    <t>ANUL. DECRETS</t>
  </si>
  <si>
    <t>DECRET 247 31.12.2010</t>
  </si>
  <si>
    <t>9900000494</t>
  </si>
  <si>
    <t>DECRET 247</t>
  </si>
  <si>
    <t>DECRET 246 31.12.2010</t>
  </si>
  <si>
    <t>9900000495</t>
  </si>
  <si>
    <t>DECRET 246</t>
  </si>
  <si>
    <t>DECRET 245 31.12.2010</t>
  </si>
  <si>
    <t>9900000496</t>
  </si>
  <si>
    <t>DECRET 245</t>
  </si>
  <si>
    <t>DECRET 250 31.12.2010</t>
  </si>
  <si>
    <t>9900000486</t>
  </si>
  <si>
    <t>DECRET 250</t>
  </si>
  <si>
    <t>DECRET 249 31.12.2010</t>
  </si>
  <si>
    <t>9900000492</t>
  </si>
  <si>
    <t>DECRET 249</t>
  </si>
  <si>
    <t>DECRET 251 31.12.2010</t>
  </si>
  <si>
    <t>9900000487</t>
  </si>
  <si>
    <t>DECRET 251</t>
  </si>
  <si>
    <t>DECRET 252 31.12.2010</t>
  </si>
  <si>
    <t>9900000488</t>
  </si>
  <si>
    <t>DECRET 252</t>
  </si>
  <si>
    <t>ABONAMENT PER REGULARITZACIO REGE 2012</t>
  </si>
  <si>
    <t>1700000008</t>
  </si>
  <si>
    <t>AV2011RT0082B</t>
  </si>
  <si>
    <t>DECRET 253 31.12.2010</t>
  </si>
  <si>
    <t>9900000489</t>
  </si>
  <si>
    <t>DECRET 253</t>
  </si>
  <si>
    <t>DECRET 248 31.12.2010</t>
  </si>
  <si>
    <t>9900000493</t>
  </si>
  <si>
    <t>DECRET 248</t>
  </si>
  <si>
    <t>PAG. FRA. REGISTRE MERCANTIL DE RTP</t>
  </si>
  <si>
    <t>PAG.FRA. REG.MTIL REDESSA DE RTP</t>
  </si>
  <si>
    <t>1500001143</t>
  </si>
  <si>
    <t>PAG.FRA. REG.MT</t>
  </si>
  <si>
    <t>1500001144</t>
  </si>
  <si>
    <t>REUS TRANSPORT - REGULARITZACIO REGE 2012</t>
  </si>
  <si>
    <t>9900000522</t>
  </si>
  <si>
    <t>AV2011RT0083</t>
  </si>
  <si>
    <t>9900000482</t>
  </si>
  <si>
    <t>9900000478</t>
  </si>
  <si>
    <t>9900000476</t>
  </si>
  <si>
    <t>9900000477</t>
  </si>
  <si>
    <t>9900000475</t>
  </si>
  <si>
    <t>9900000481</t>
  </si>
  <si>
    <t>9900000485</t>
  </si>
  <si>
    <t>9900000484</t>
  </si>
  <si>
    <t>9900000472</t>
  </si>
  <si>
    <t>9900000474</t>
  </si>
  <si>
    <t>COMPENSACIO IVA</t>
  </si>
  <si>
    <t>AB-1T/2011 AJUNTAMENT DE REUS</t>
  </si>
  <si>
    <t>9900000497</t>
  </si>
  <si>
    <t>AB-1T/2011</t>
  </si>
  <si>
    <t>9900000483</t>
  </si>
  <si>
    <t>9900000479</t>
  </si>
  <si>
    <t>9900000480</t>
  </si>
  <si>
    <t>7000000853</t>
  </si>
  <si>
    <t>REUS SERVEIS MUNICIPALS S.A.</t>
  </si>
  <si>
    <t>FRA.1004328 INNOVA:PROJECTES LA PATACADA</t>
  </si>
  <si>
    <t>9900000676</t>
  </si>
  <si>
    <t>1004328</t>
  </si>
  <si>
    <t>7000000200</t>
  </si>
  <si>
    <t>AIGÜES DE REUS SA</t>
  </si>
  <si>
    <t>S/F AIG ES DE REUS CONSUM CR.CANTABRIC PROV.36-38</t>
  </si>
  <si>
    <t>9900000674</t>
  </si>
  <si>
    <t>20000020194</t>
  </si>
  <si>
    <t>7000001023</t>
  </si>
  <si>
    <t>INSTITUT DE RECERCA I TECNOLOGIA</t>
  </si>
  <si>
    <t>FRA.ANTERI</t>
  </si>
  <si>
    <t>9900000840</t>
  </si>
  <si>
    <t>7000000197</t>
  </si>
  <si>
    <t>TALLERES VALERO SL</t>
  </si>
  <si>
    <t>TALLERS VALERO - COBERTA METALÀLICA EDIFICI</t>
  </si>
  <si>
    <t>9900000673</t>
  </si>
  <si>
    <t>4766</t>
  </si>
  <si>
    <t>7000000920</t>
  </si>
  <si>
    <t>MANUMISSIO 2005 SL</t>
  </si>
  <si>
    <t>FRA. 26/2013 MANUMISSIO:TREBALLS DIVERSOS MB2</t>
  </si>
  <si>
    <t>9900000680</t>
  </si>
  <si>
    <t>26/2013</t>
  </si>
  <si>
    <t>7000000979</t>
  </si>
  <si>
    <t>JOAN MESTRE SIMÓ</t>
  </si>
  <si>
    <t>FRA. 2.149 JOAN MESTRE:DESBROZAMENT ST.JOSEP OBRER</t>
  </si>
  <si>
    <t>9900000699</t>
  </si>
  <si>
    <t>2149</t>
  </si>
  <si>
    <t>7000000937</t>
  </si>
  <si>
    <t>FRA. 08 1208003 INSTALTEC -INSTALÀLAR FORN MB2</t>
  </si>
  <si>
    <t>9900000695</t>
  </si>
  <si>
    <t>08 1208003</t>
  </si>
  <si>
    <t>FRA. 10 1210007 INSTALTEC:TREBALLS MAS BETRAN 2</t>
  </si>
  <si>
    <t>9900000696</t>
  </si>
  <si>
    <t>10 1210007</t>
  </si>
  <si>
    <t>6% RETENCIO FRA. CBR REFORMES MB2</t>
  </si>
  <si>
    <t>9900000685</t>
  </si>
  <si>
    <t>1988</t>
  </si>
  <si>
    <t>PAGARE 6620096 NSTALTEC A COMPTE</t>
  </si>
  <si>
    <t>9900000694</t>
  </si>
  <si>
    <t>PAGARE 6620096</t>
  </si>
  <si>
    <t>PAGARE 6620095 INSTALTEC A COMPTE</t>
  </si>
  <si>
    <t>9900000693</t>
  </si>
  <si>
    <t>PAGARE 6620095</t>
  </si>
  <si>
    <t>15000019</t>
  </si>
  <si>
    <t>15000020</t>
  </si>
  <si>
    <t>PAGO FRA. RSM-Aigües</t>
  </si>
  <si>
    <t>15000029</t>
  </si>
  <si>
    <t>15000035</t>
  </si>
  <si>
    <t>1000003767</t>
  </si>
  <si>
    <t>IBERBANDA, SA</t>
  </si>
  <si>
    <t>PAG FRA 5403623/1</t>
  </si>
  <si>
    <t>15000045</t>
  </si>
  <si>
    <t>1000003442</t>
  </si>
  <si>
    <t>VOZTELECOM SISTEMAS, SL</t>
  </si>
  <si>
    <t>PAG FRA 2016VTA4446</t>
  </si>
  <si>
    <t>15000046</t>
  </si>
  <si>
    <t>PAG AIGUES REF 1003746859</t>
  </si>
  <si>
    <t>15000047</t>
  </si>
  <si>
    <t xml:space="preserve">PAG FRA 1003757509 RSM AIGUES </t>
  </si>
  <si>
    <t>15000048</t>
  </si>
  <si>
    <t>1000001599</t>
  </si>
  <si>
    <t>BBVA RENTING S.A.</t>
  </si>
  <si>
    <t>PAG QUOTA RENTING BBVA</t>
  </si>
  <si>
    <t>15000055</t>
  </si>
  <si>
    <t>1000001248</t>
  </si>
  <si>
    <t>ROBERSA IMPERMEAB.  SL</t>
  </si>
  <si>
    <t>PAG FRA P/201601</t>
  </si>
  <si>
    <t>15000059</t>
  </si>
  <si>
    <t>42291</t>
  </si>
  <si>
    <t>-1.06</t>
  </si>
  <si>
    <t>-0.84</t>
  </si>
  <si>
    <t>-0.82</t>
  </si>
  <si>
    <t>49.74</t>
  </si>
  <si>
    <t>114.95</t>
  </si>
  <si>
    <t>335.19</t>
  </si>
  <si>
    <t>41486</t>
  </si>
  <si>
    <t>496</t>
  </si>
  <si>
    <t>41892</t>
  </si>
  <si>
    <t>10.92</t>
  </si>
  <si>
    <t>41974</t>
  </si>
  <si>
    <t>67.23</t>
  </si>
  <si>
    <t>42122</t>
  </si>
  <si>
    <t>7078.77</t>
  </si>
  <si>
    <t>41208</t>
  </si>
  <si>
    <t>7491.17</t>
  </si>
  <si>
    <t>39112</t>
  </si>
  <si>
    <t>39141</t>
  </si>
  <si>
    <t>-27618.44</t>
  </si>
  <si>
    <t>40633</t>
  </si>
  <si>
    <t>40724</t>
  </si>
  <si>
    <t>-13709.78</t>
  </si>
  <si>
    <t>40157</t>
  </si>
  <si>
    <t>40178</t>
  </si>
  <si>
    <t>-2335.27</t>
  </si>
  <si>
    <t>38880</t>
  </si>
  <si>
    <t>38960</t>
  </si>
  <si>
    <t>-1392</t>
  </si>
  <si>
    <t>38929</t>
  </si>
  <si>
    <t>-1044</t>
  </si>
  <si>
    <t>1044</t>
  </si>
  <si>
    <t>1392</t>
  </si>
  <si>
    <t>2335.27</t>
  </si>
  <si>
    <t>13709.78</t>
  </si>
  <si>
    <t>27618.44</t>
  </si>
  <si>
    <t>42163</t>
  </si>
  <si>
    <t>23.45</t>
  </si>
  <si>
    <t>-7500</t>
  </si>
  <si>
    <t>40879</t>
  </si>
  <si>
    <t>-2950</t>
  </si>
  <si>
    <t>40909</t>
  </si>
  <si>
    <t>40998</t>
  </si>
  <si>
    <t>41029</t>
  </si>
  <si>
    <t>41059</t>
  </si>
  <si>
    <t>41604</t>
  </si>
  <si>
    <t>41639</t>
  </si>
  <si>
    <t>-2226.38</t>
  </si>
  <si>
    <t>40818</t>
  </si>
  <si>
    <t>-2060</t>
  </si>
  <si>
    <t>40287</t>
  </si>
  <si>
    <t>40359</t>
  </si>
  <si>
    <t>-1898.66</t>
  </si>
  <si>
    <t>-1875</t>
  </si>
  <si>
    <t>40599</t>
  </si>
  <si>
    <t>40663</t>
  </si>
  <si>
    <t>-1778.17</t>
  </si>
  <si>
    <t>39813</t>
  </si>
  <si>
    <t>39872</t>
  </si>
  <si>
    <t>-1758.56</t>
  </si>
  <si>
    <t>40918</t>
  </si>
  <si>
    <t>-1718.83</t>
  </si>
  <si>
    <t>41274</t>
  </si>
  <si>
    <t>-1675.04</t>
  </si>
  <si>
    <t>40136</t>
  </si>
  <si>
    <t>40209</t>
  </si>
  <si>
    <t>-1651.9</t>
  </si>
  <si>
    <t>41182</t>
  </si>
  <si>
    <t>-1650.45</t>
  </si>
  <si>
    <t>-1594.22</t>
  </si>
  <si>
    <t>-1161.6</t>
  </si>
  <si>
    <t>-300</t>
  </si>
  <si>
    <t>41068</t>
  </si>
  <si>
    <t>41121</t>
  </si>
  <si>
    <t>-295</t>
  </si>
  <si>
    <t>40940</t>
  </si>
  <si>
    <t>-87.39</t>
  </si>
  <si>
    <t>41179</t>
  </si>
  <si>
    <t>-26.46</t>
  </si>
  <si>
    <t>42081</t>
  </si>
  <si>
    <t>-0.75</t>
  </si>
  <si>
    <t>4.1</t>
  </si>
  <si>
    <t>56.31</t>
  </si>
  <si>
    <t>95.55</t>
  </si>
  <si>
    <t>96.8</t>
  </si>
  <si>
    <t>129.12</t>
  </si>
  <si>
    <t>41656</t>
  </si>
  <si>
    <t>137.7</t>
  </si>
  <si>
    <t>150</t>
  </si>
  <si>
    <t>41431</t>
  </si>
  <si>
    <t>159.38</t>
  </si>
  <si>
    <t>159.5</t>
  </si>
  <si>
    <t>41496</t>
  </si>
  <si>
    <t>190.26</t>
  </si>
  <si>
    <t>194.52</t>
  </si>
  <si>
    <t>42221</t>
  </si>
  <si>
    <t>42192</t>
  </si>
  <si>
    <t>273.46</t>
  </si>
  <si>
    <t>42283</t>
  </si>
  <si>
    <t>276.19</t>
  </si>
  <si>
    <t>42066</t>
  </si>
  <si>
    <t>300</t>
  </si>
  <si>
    <t>501.3</t>
  </si>
  <si>
    <t>41060</t>
  </si>
  <si>
    <t>600</t>
  </si>
  <si>
    <t>40288</t>
  </si>
  <si>
    <t>900</t>
  </si>
  <si>
    <t>40214</t>
  </si>
  <si>
    <t>1062.8</t>
  </si>
  <si>
    <t>1172.38</t>
  </si>
  <si>
    <t>40968</t>
  </si>
  <si>
    <t>2000</t>
  </si>
  <si>
    <t>2016.14</t>
  </si>
  <si>
    <t>41579</t>
  </si>
  <si>
    <t>5721.77</t>
  </si>
  <si>
    <t>41416</t>
  </si>
  <si>
    <t>41566</t>
  </si>
  <si>
    <t>-60.26</t>
  </si>
  <si>
    <t>41444</t>
  </si>
  <si>
    <t>-11.74</t>
  </si>
  <si>
    <t>6.26</t>
  </si>
  <si>
    <t>42065</t>
  </si>
  <si>
    <t>13.85</t>
  </si>
  <si>
    <t>42093</t>
  </si>
  <si>
    <t>14.37</t>
  </si>
  <si>
    <t>42311</t>
  </si>
  <si>
    <t>14.87</t>
  </si>
  <si>
    <t>42037</t>
  </si>
  <si>
    <t>15.39</t>
  </si>
  <si>
    <t>42279</t>
  </si>
  <si>
    <t>15.74</t>
  </si>
  <si>
    <t>15.9</t>
  </si>
  <si>
    <t>15.91</t>
  </si>
  <si>
    <t>16.42</t>
  </si>
  <si>
    <t>42128</t>
  </si>
  <si>
    <t>17.4</t>
  </si>
  <si>
    <t>17.64</t>
  </si>
  <si>
    <t>17.96</t>
  </si>
  <si>
    <t>42214</t>
  </si>
  <si>
    <t>22.64</t>
  </si>
  <si>
    <t>42248</t>
  </si>
  <si>
    <t>22.76</t>
  </si>
  <si>
    <t>41522</t>
  </si>
  <si>
    <t>41608</t>
  </si>
  <si>
    <t>24.2</t>
  </si>
  <si>
    <t>25.13</t>
  </si>
  <si>
    <t>42034</t>
  </si>
  <si>
    <t>26.1</t>
  </si>
  <si>
    <t>42157</t>
  </si>
  <si>
    <t>26.91</t>
  </si>
  <si>
    <t>27.19</t>
  </si>
  <si>
    <t>27.23</t>
  </si>
  <si>
    <t>27.95</t>
  </si>
  <si>
    <t>28.06</t>
  </si>
  <si>
    <t>42220</t>
  </si>
  <si>
    <t>28.07</t>
  </si>
  <si>
    <t>28.29</t>
  </si>
  <si>
    <t>29.32</t>
  </si>
  <si>
    <t>42009</t>
  </si>
  <si>
    <t>30.84</t>
  </si>
  <si>
    <t>43.35</t>
  </si>
  <si>
    <t>42310</t>
  </si>
  <si>
    <t>44.73</t>
  </si>
  <si>
    <t>42314</t>
  </si>
  <si>
    <t>56.16</t>
  </si>
  <si>
    <t>75.26</t>
  </si>
  <si>
    <t>76</t>
  </si>
  <si>
    <t>41487</t>
  </si>
  <si>
    <t>89.99</t>
  </si>
  <si>
    <t>91.69</t>
  </si>
  <si>
    <t>91.72</t>
  </si>
  <si>
    <t>92.41</t>
  </si>
  <si>
    <t>95.14</t>
  </si>
  <si>
    <t>98.11</t>
  </si>
  <si>
    <t>98.6</t>
  </si>
  <si>
    <t>102.06</t>
  </si>
  <si>
    <t>103.65</t>
  </si>
  <si>
    <t>105.71</t>
  </si>
  <si>
    <t>105.83</t>
  </si>
  <si>
    <t>126.94</t>
  </si>
  <si>
    <t>131.29</t>
  </si>
  <si>
    <t>41834</t>
  </si>
  <si>
    <t>960</t>
  </si>
  <si>
    <t>1315.88</t>
  </si>
  <si>
    <t>1419.6</t>
  </si>
  <si>
    <t>1819.11</t>
  </si>
  <si>
    <t>1911.85</t>
  </si>
  <si>
    <t>2215.56</t>
  </si>
  <si>
    <t>5660.27</t>
  </si>
  <si>
    <t>5821.3</t>
  </si>
  <si>
    <t>6105.76</t>
  </si>
  <si>
    <t>6471.63</t>
  </si>
  <si>
    <t>8966.34</t>
  </si>
  <si>
    <t>40603</t>
  </si>
  <si>
    <t>-6077</t>
  </si>
  <si>
    <t>40147</t>
  </si>
  <si>
    <t>-5714.16</t>
  </si>
  <si>
    <t>5714.16</t>
  </si>
  <si>
    <t>6077</t>
  </si>
  <si>
    <t>1595.34</t>
  </si>
  <si>
    <t>15.26</t>
  </si>
  <si>
    <t>40543</t>
  </si>
  <si>
    <t>40574</t>
  </si>
  <si>
    <t>-8750414.7</t>
  </si>
  <si>
    <t>40072</t>
  </si>
  <si>
    <t>40117</t>
  </si>
  <si>
    <t>-5728737.3</t>
  </si>
  <si>
    <t>39797</t>
  </si>
  <si>
    <t>39844</t>
  </si>
  <si>
    <t>-4842691.44</t>
  </si>
  <si>
    <t>-3971603.59</t>
  </si>
  <si>
    <t>-3367618.76</t>
  </si>
  <si>
    <t>39436</t>
  </si>
  <si>
    <t>39478</t>
  </si>
  <si>
    <t>-3338517.12</t>
  </si>
  <si>
    <t>40634</t>
  </si>
  <si>
    <t>40694</t>
  </si>
  <si>
    <t>-2229581.66</t>
  </si>
  <si>
    <t>-1259139</t>
  </si>
  <si>
    <t>-264612.33</t>
  </si>
  <si>
    <t>-259027.87</t>
  </si>
  <si>
    <t>-60312.6</t>
  </si>
  <si>
    <t>-44517.6</t>
  </si>
  <si>
    <t>-42768</t>
  </si>
  <si>
    <t>41365</t>
  </si>
  <si>
    <t>158.64</t>
  </si>
  <si>
    <t>-42761.52</t>
  </si>
  <si>
    <t>-21260.81</t>
  </si>
  <si>
    <t>42254</t>
  </si>
  <si>
    <t>50.95</t>
  </si>
  <si>
    <t>42289</t>
  </si>
  <si>
    <t>54.45</t>
  </si>
  <si>
    <t>120.9</t>
  </si>
  <si>
    <t>61157.65</t>
  </si>
  <si>
    <t>123005.36</t>
  </si>
  <si>
    <t>123024</t>
  </si>
  <si>
    <t>128056.8</t>
  </si>
  <si>
    <t>140153.89</t>
  </si>
  <si>
    <t>143175.51</t>
  </si>
  <si>
    <t>40065</t>
  </si>
  <si>
    <t>706595.94</t>
  </si>
  <si>
    <t>40133</t>
  </si>
  <si>
    <t>790170.66</t>
  </si>
  <si>
    <t>2630906.28</t>
  </si>
  <si>
    <t>2878032</t>
  </si>
  <si>
    <t>4174734</t>
  </si>
  <si>
    <t>8362362.84</t>
  </si>
  <si>
    <t>41226</t>
  </si>
  <si>
    <t>41301</t>
  </si>
  <si>
    <t>-83806.57</t>
  </si>
  <si>
    <t>40941</t>
  </si>
  <si>
    <t>41074</t>
  </si>
  <si>
    <t>-76.92</t>
  </si>
  <si>
    <t>40544</t>
  </si>
  <si>
    <t>-23200</t>
  </si>
  <si>
    <t>41319</t>
  </si>
  <si>
    <t>41364</t>
  </si>
  <si>
    <t>-11976.63</t>
  </si>
  <si>
    <t>41372</t>
  </si>
  <si>
    <t>-233.53</t>
  </si>
  <si>
    <t>41187</t>
  </si>
  <si>
    <t>41337</t>
  </si>
  <si>
    <t>41122</t>
  </si>
  <si>
    <t>41272</t>
  </si>
  <si>
    <t>-92.61</t>
  </si>
  <si>
    <t>41193</t>
  </si>
  <si>
    <t>41343</t>
  </si>
  <si>
    <t>-40.43</t>
  </si>
  <si>
    <t>41036</t>
  </si>
  <si>
    <t>231.84</t>
  </si>
  <si>
    <t>41054</t>
  </si>
  <si>
    <t>976.04</t>
  </si>
  <si>
    <t>2936.83</t>
  </si>
  <si>
    <t>28.33</t>
  </si>
  <si>
    <t>475.34</t>
  </si>
  <si>
    <t>212.93</t>
  </si>
  <si>
    <t>125.84</t>
  </si>
  <si>
    <t>495.17</t>
  </si>
  <si>
    <t>860.55</t>
  </si>
  <si>
    <t>270.11</t>
  </si>
  <si>
    <t>109.08</t>
  </si>
  <si>
    <t>1288.65</t>
  </si>
  <si>
    <t>Auto+Ocultar+Valores+Formulas=Hoja13,Hoja10,Hoja11+FormulasOnly</t>
  </si>
  <si>
    <t>1000002251</t>
  </si>
  <si>
    <t>AUDIOLLUM SERVEIS SL</t>
  </si>
  <si>
    <t>1000000072</t>
  </si>
  <si>
    <t>ALLIANZ COMPAÑIA DE SEGUROS</t>
  </si>
  <si>
    <t>1000000344</t>
  </si>
  <si>
    <t>SERPINCOLOR SL</t>
  </si>
  <si>
    <t>1000001153</t>
  </si>
  <si>
    <t>INSERTEC, S.L.</t>
  </si>
  <si>
    <t>1000005047</t>
  </si>
  <si>
    <t>ARAG SE SUCURSAL EN ESPAÑA</t>
  </si>
  <si>
    <t>1000004865</t>
  </si>
  <si>
    <t>GS OFIMATICA SL</t>
  </si>
  <si>
    <t>1000000120</t>
  </si>
  <si>
    <t>HIDRO TARRACO SA</t>
  </si>
  <si>
    <t>1000004318</t>
  </si>
  <si>
    <t>INSTAL. I SIST. DOMOTICS GOBAL, SLU</t>
  </si>
  <si>
    <t>1000005512</t>
  </si>
  <si>
    <t>INGENIERIA Y MONTAJES ELECTRONEUMATICOS SA</t>
  </si>
  <si>
    <t>1000005528</t>
  </si>
  <si>
    <t>COMPAÑIA DE SEGUROS Y REASEGUROS S.A</t>
  </si>
  <si>
    <t>∞||"Histórico cab. factura compra","Pago-a Nº proveedor","=Nº proveedor","Nº","=Nº documento","","","","","","","","","","","","","","","",""</t>
  </si>
  <si>
    <t>026668574</t>
  </si>
  <si>
    <t>1000005612</t>
  </si>
  <si>
    <t>iEXTERNA PARTNERS OUTSOURCING, S.L.</t>
  </si>
  <si>
    <t>1000004409</t>
  </si>
  <si>
    <t>COMPOSSAR S.L.</t>
  </si>
  <si>
    <t>APSA GLOBAL EXPRESS, SL</t>
  </si>
  <si>
    <t>1000005210</t>
  </si>
  <si>
    <t>EURO DEPOT ESPAÑA SAU</t>
  </si>
  <si>
    <t>1000005550</t>
  </si>
  <si>
    <t>M.ALCOVER, S.L.</t>
  </si>
  <si>
    <t>1000005665</t>
  </si>
  <si>
    <t>OMBUDS COMPAÑÍA DE SEGURIDAD, S.A.</t>
  </si>
  <si>
    <t>1000005610</t>
  </si>
  <si>
    <t>WERKHAUS, S.L. SCS</t>
  </si>
  <si>
    <t>1000000206</t>
  </si>
  <si>
    <t>HOTEL NH CIUTAT DE REUS SA</t>
  </si>
  <si>
    <t>1000005567</t>
  </si>
  <si>
    <t>IVEMON AMBULANCIES EGARA SL</t>
  </si>
  <si>
    <t>7000000970</t>
  </si>
  <si>
    <t>ESTUDIO GENESIS PROJECTS  SL</t>
  </si>
  <si>
    <t>1000004931</t>
  </si>
  <si>
    <t>INICIATIVES DE COMUNICACIO LOCAL, S</t>
  </si>
  <si>
    <t>1000000322</t>
  </si>
  <si>
    <t>TALLERS METAL.LURGICS REUS SL</t>
  </si>
  <si>
    <t>1000005676</t>
  </si>
  <si>
    <t>FOREVENTS CÀTERING VALLS, S.L.</t>
  </si>
  <si>
    <t>7000001095</t>
  </si>
  <si>
    <t>INTECAT ISTORE  SL</t>
  </si>
  <si>
    <t>1000000101</t>
  </si>
  <si>
    <t>RENTOKIL INITIAL ESPAÑA SA</t>
  </si>
  <si>
    <t>1000005688</t>
  </si>
  <si>
    <t>ELENA CANTOS MÁRQUEZ</t>
  </si>
  <si>
    <t>1000005673</t>
  </si>
  <si>
    <t>GAM TRAINING APOYO Y FORMACION, S.L.</t>
  </si>
  <si>
    <t>4677</t>
  </si>
  <si>
    <t>1000003165</t>
  </si>
  <si>
    <t>TAMEDIAXA SA</t>
  </si>
  <si>
    <t>1000005682</t>
  </si>
  <si>
    <t>RAFAEL QUIRÓS FRANCO</t>
  </si>
  <si>
    <t>1000004248</t>
  </si>
  <si>
    <t>TEN SOLUTIONS SOFTVWARE AND CONSULT</t>
  </si>
  <si>
    <t>1000005368</t>
  </si>
  <si>
    <t>CATALANA DE SEGURETATI COMUNICACIONS, S.L.</t>
  </si>
  <si>
    <t>1000005110</t>
  </si>
  <si>
    <t>GONZALEZ GARCIA, RUBEN</t>
  </si>
  <si>
    <t>="01022018..28022018"</t>
  </si>
  <si>
    <t>0</t>
  </si>
  <si>
    <t>=NL("Enlace","Histórico cab. factura compra","Mov. proveedor","Pago-a Nº proveedor","=Nº proveedor","Nº","=Nº documento")</t>
  </si>
  <si>
    <t>=NL("Enlace";"Histórico cab. factura compra";"Mov. proveedor";"Pago-a Nº proveedor";"=Nº proveedor";"Nº";"=Nº documento")</t>
  </si>
  <si>
    <t>=NL("Tabla","Mov. proveedor",$E$13:$S$13,"Cabeceras=",$E$12:$S$12,"NombreTabla=","Mov. proveedor1","Filtros=",$C$5:$D$9,"EnlaceInclusivo=Mov. proveedor",$E$11,"EnlaceInclusivo=Mov. proveedor",$F$11,"IncludeDuplicates=","Verdadero")</t>
  </si>
  <si>
    <t>=NL("Tabla";"Mov. proveedor";$E$13:$S$13;"Cabeceras=";$E$12:$S$12;"NombreTabla=";"Mov. proveedor1";"Filtros=";$C$5:$D$9;"EnlaceInclusivo=Mov. proveedor";$E$11;"EnlaceInclusivo=Mov. proveedor";$F$11;"IncludeDuplicates=";"Verdadero")</t>
  </si>
  <si>
    <t>Catering fira Esquiades Snowfun</t>
  </si>
  <si>
    <t>FC1711012</t>
  </si>
  <si>
    <t>204-17</t>
  </si>
  <si>
    <t>1000001376</t>
  </si>
  <si>
    <t>LA VANGUARDIA EDICIONES SL</t>
  </si>
  <si>
    <t>NUL-SUSBSCRIPCIÓ LA VANGUARDIA 06.10.2017-05.10.18</t>
  </si>
  <si>
    <t>FC1710469</t>
  </si>
  <si>
    <t>0114255289</t>
  </si>
  <si>
    <t>AUDIOVISUALS SALA CONFERÈNCIES I ESTAND ESQUIADES</t>
  </si>
  <si>
    <t>FC1711016</t>
  </si>
  <si>
    <t>17 610</t>
  </si>
  <si>
    <t>SERVEI D'AUXILIAR R-1 OCTUBRE</t>
  </si>
  <si>
    <t>FC1710498</t>
  </si>
  <si>
    <t>A 170873</t>
  </si>
  <si>
    <t xml:space="preserve">ZAMAR 2000 - REVISIO EXTINTORS I CONTRA INCENDIS </t>
  </si>
  <si>
    <t>FC1711057</t>
  </si>
  <si>
    <t>EC 2360</t>
  </si>
  <si>
    <t>Servei tècnic Congrés CODINUCAT</t>
  </si>
  <si>
    <t>FC1711067</t>
  </si>
  <si>
    <t>17 619</t>
  </si>
  <si>
    <t>1000004910</t>
  </si>
  <si>
    <t>MALLAFRÈ CONSULTORS  SLU</t>
  </si>
  <si>
    <t>SERVEI TRIMESTRAL PROTECC. DADES -4T-</t>
  </si>
  <si>
    <t>FC1711073</t>
  </si>
  <si>
    <t>M0172620</t>
  </si>
  <si>
    <t>Canvi barra superior roll up REDESSA</t>
  </si>
  <si>
    <t>FC1711076</t>
  </si>
  <si>
    <t>2017PB0543</t>
  </si>
  <si>
    <t>INTERNET 30 MBPS FIBRA OPTICA-NOVEMBRE</t>
  </si>
  <si>
    <t>FC1711077</t>
  </si>
  <si>
    <t>T-818</t>
  </si>
  <si>
    <t>Càtering Congrés CODINUCAT</t>
  </si>
  <si>
    <t>FC1711083</t>
  </si>
  <si>
    <t>NT1700381</t>
  </si>
  <si>
    <t>1000004930</t>
  </si>
  <si>
    <t>*** FLECA FLAQUE, SA</t>
  </si>
  <si>
    <t>NUL-CÀTERING JORNADA THINK OUTSIDE THE BOX</t>
  </si>
  <si>
    <t>FC1711085</t>
  </si>
  <si>
    <t>NT1700388</t>
  </si>
  <si>
    <t>MAG NEBUR I PINTACARES ESQUIADES</t>
  </si>
  <si>
    <t>FC1711086</t>
  </si>
  <si>
    <t>*** LASERLAB 3D SCP</t>
  </si>
  <si>
    <t>NUL-JORNADA THINK OUTSIDE THE BOX-CERES</t>
  </si>
  <si>
    <t>FC1711087</t>
  </si>
  <si>
    <t>F1704434</t>
  </si>
  <si>
    <t>Monòlits i opis Esquiades SnowFun</t>
  </si>
  <si>
    <t>FC1711091</t>
  </si>
  <si>
    <t>2017PB0533</t>
  </si>
  <si>
    <t>1000005704</t>
  </si>
  <si>
    <t>MAS ROSICH A LA NOSTRA, SLU.</t>
  </si>
  <si>
    <t>SHOWCOOKING MAS ROSICH A LA NOSTRA</t>
  </si>
  <si>
    <t>FC1712020</t>
  </si>
  <si>
    <t>C20170006</t>
  </si>
  <si>
    <t>1000005684</t>
  </si>
  <si>
    <t>ASSOCIACIÓ CULTURAL REVISTA CAMBRILS</t>
  </si>
  <si>
    <t>Publicitat Revista Cambrils Digital-exproReus</t>
  </si>
  <si>
    <t>FC1712022</t>
  </si>
  <si>
    <t>2017/0607</t>
  </si>
  <si>
    <t>1000005703</t>
  </si>
  <si>
    <t>MEGAFONIES VALLBONA, S.L.</t>
  </si>
  <si>
    <t>ESTRUCTURES TRUST ESQUIADES SNOW FUN</t>
  </si>
  <si>
    <t>FC1712028</t>
  </si>
  <si>
    <t>17F00418</t>
  </si>
  <si>
    <t>Vinils desfilades Tot Nuvis punt informació i entr</t>
  </si>
  <si>
    <t>FC1712032</t>
  </si>
  <si>
    <t>1 000008</t>
  </si>
  <si>
    <t>REFRIGERI, GEL I MENÚS FLECA FIRA ESQUIADES</t>
  </si>
  <si>
    <t>FC1712036</t>
  </si>
  <si>
    <t>NT1700385</t>
  </si>
  <si>
    <t>FC1712037</t>
  </si>
  <si>
    <t>NT1700384</t>
  </si>
  <si>
    <t>FC1712038</t>
  </si>
  <si>
    <t>NT1700386</t>
  </si>
  <si>
    <t xml:space="preserve">ASSEGURANCE FIRA TOT NUVIS 2017 </t>
  </si>
  <si>
    <t>FC1712042</t>
  </si>
  <si>
    <t>42483917/0</t>
  </si>
  <si>
    <t>SERVEIS GENERALS RSM - NOVEMBRE</t>
  </si>
  <si>
    <t>T</t>
  </si>
  <si>
    <t>FC1712047</t>
  </si>
  <si>
    <t>1006913</t>
  </si>
  <si>
    <t>SERVEIS INDIVIDUALS RSM -NOVEMBRE</t>
  </si>
  <si>
    <t>FC1712048</t>
  </si>
  <si>
    <t>1006918</t>
  </si>
  <si>
    <t>COMANDA MATERIAL HIGIÈNIC REDESSA 1</t>
  </si>
  <si>
    <t>FC1712058</t>
  </si>
  <si>
    <t>405</t>
  </si>
  <si>
    <t xml:space="preserve">PROJECTOR ACER P1525-SALA ACTES R1 </t>
  </si>
  <si>
    <t>FC1712063</t>
  </si>
  <si>
    <t>B- 347</t>
  </si>
  <si>
    <t>1000002558</t>
  </si>
  <si>
    <t>FERRETERIES CATALONIA, S.A.</t>
  </si>
  <si>
    <t>Material manteniment Snow fun</t>
  </si>
  <si>
    <t>FC1712073</t>
  </si>
  <si>
    <t>1908012601</t>
  </si>
  <si>
    <t>Safates saladitos Kissing Room Tot Nuvis 2017</t>
  </si>
  <si>
    <t>FC1712088</t>
  </si>
  <si>
    <t>NT1700387</t>
  </si>
  <si>
    <t>TARGETA MULTIPARQUING R. GARCIA-DESEMBRE</t>
  </si>
  <si>
    <t>FC1712092</t>
  </si>
  <si>
    <t>PQ01710665</t>
  </si>
  <si>
    <t>1000000136</t>
  </si>
  <si>
    <t>SUC. DE JOSE MORELL SA</t>
  </si>
  <si>
    <t>MATERIAL PER ARRANJAMENT TUB FLEXIBLE DESGUAS FECA</t>
  </si>
  <si>
    <t>FC1712095</t>
  </si>
  <si>
    <t>A 00053877</t>
  </si>
  <si>
    <t>Campanya Tot Nuvis diari més</t>
  </si>
  <si>
    <t>FC1712109</t>
  </si>
  <si>
    <t>4116</t>
  </si>
  <si>
    <t>1000003135</t>
  </si>
  <si>
    <t>SOLCAM ENERGIA  SL</t>
  </si>
  <si>
    <t>SOLCAM ENERGIA - MANTENIMENT PLAQUES SOLARS</t>
  </si>
  <si>
    <t>FC1711131</t>
  </si>
  <si>
    <t>3386</t>
  </si>
  <si>
    <t>Catàleg Tot Nuvis</t>
  </si>
  <si>
    <t>FC1712132</t>
  </si>
  <si>
    <t>D-859</t>
  </si>
  <si>
    <t>Banderes verticals fira Esquiades SnowFun</t>
  </si>
  <si>
    <t>FC1712134</t>
  </si>
  <si>
    <t>5020</t>
  </si>
  <si>
    <t>Targetó inauguració Tot Nuvis</t>
  </si>
  <si>
    <t>FC1712135</t>
  </si>
  <si>
    <t>2017PB0544</t>
  </si>
  <si>
    <t>Taquillers i punt info Tot Nuvis 2017</t>
  </si>
  <si>
    <t>FC1712158</t>
  </si>
  <si>
    <t>01/00000174</t>
  </si>
  <si>
    <t>ZAMAR 2000 - REVISIO EXTINTORS I CONTRA INCENDIS L</t>
  </si>
  <si>
    <t>FC1712166</t>
  </si>
  <si>
    <t>EC 2364</t>
  </si>
  <si>
    <t>25 Downlight Ecolex 3. Fosnova.</t>
  </si>
  <si>
    <t>FC1712218</t>
  </si>
  <si>
    <t>1171100092</t>
  </si>
  <si>
    <t>7000001017</t>
  </si>
  <si>
    <t>HERRAIZ - MAQUINARIA ICA, SA</t>
  </si>
  <si>
    <t xml:space="preserve">Martell perforador i amoladora Bosch. </t>
  </si>
  <si>
    <t>FC1712228</t>
  </si>
  <si>
    <t>1717127</t>
  </si>
  <si>
    <t>Cable afumex, bases i clavilles schuko. FIRA</t>
  </si>
  <si>
    <t>FC1712232</t>
  </si>
  <si>
    <t>1171100091</t>
  </si>
  <si>
    <t>Sal peladilla.</t>
  </si>
  <si>
    <t>FC1712237</t>
  </si>
  <si>
    <t>00172258</t>
  </si>
  <si>
    <t>Valvula tuller palanca, allargaderes i maneguets.</t>
  </si>
  <si>
    <t>FC1712240</t>
  </si>
  <si>
    <t>205508</t>
  </si>
  <si>
    <t xml:space="preserve">Boies fosat fecals PCI. c/cable. </t>
  </si>
  <si>
    <t>FC1712241</t>
  </si>
  <si>
    <t>201729</t>
  </si>
  <si>
    <t>RETIRADA D'HERBES DE LA COBERTA. R-1</t>
  </si>
  <si>
    <t>FC1712258</t>
  </si>
  <si>
    <t>1/17501</t>
  </si>
  <si>
    <t>Hores electricistes Fira Ad-Adfreco</t>
  </si>
  <si>
    <t>FC1712260</t>
  </si>
  <si>
    <t>2017/01 00001358</t>
  </si>
  <si>
    <t>AVARIA SOFTWARE DE VISUALITZACIO CCTV</t>
  </si>
  <si>
    <t>FC1712268</t>
  </si>
  <si>
    <t>17102400008</t>
  </si>
  <si>
    <t>MATERIAL HIGIÈNIC - CEPID</t>
  </si>
  <si>
    <t>FC1712275</t>
  </si>
  <si>
    <t>Lona de roll-up i estructura Tot Nuvis</t>
  </si>
  <si>
    <t>FC1801041</t>
  </si>
  <si>
    <t>5161</t>
  </si>
  <si>
    <t>HIDRO TARRACO - compra vitroceramica MB 203-005</t>
  </si>
  <si>
    <t>FC1801050</t>
  </si>
  <si>
    <t>FR 739206</t>
  </si>
  <si>
    <t>HIDRO TARRACO - COMPRA PLACA VITRO MB 009</t>
  </si>
  <si>
    <t>FC1801051</t>
  </si>
  <si>
    <t>FR 733431</t>
  </si>
  <si>
    <t>GOBAL - Millores sistema enllumenat Ptca. escala 5</t>
  </si>
  <si>
    <t>FC1801080</t>
  </si>
  <si>
    <t>00017080</t>
  </si>
  <si>
    <t>M.ALCOVER - REPAR. TUBERIA SOSTRE LAVABO MBI-007</t>
  </si>
  <si>
    <t>FC1801083</t>
  </si>
  <si>
    <t>20170742</t>
  </si>
  <si>
    <t>SERPINCOLOR - COMPRA PINTURA MB 005-205</t>
  </si>
  <si>
    <t>FC1801091</t>
  </si>
  <si>
    <t>A 4467</t>
  </si>
  <si>
    <t>Marcs clic clac portacartells DINA3</t>
  </si>
  <si>
    <t>FC1801136</t>
  </si>
  <si>
    <t>5742</t>
  </si>
  <si>
    <t>SERVEIS DE MUNTATGE FIRAREUS I VARIS 2ºSemestre 17</t>
  </si>
  <si>
    <t>FC1801138</t>
  </si>
  <si>
    <t>2017/SERV37</t>
  </si>
  <si>
    <t>SERVEIS PRESTATS- DESP INDIVIDUALS DESEMBRE 2017</t>
  </si>
  <si>
    <t>FC1801142</t>
  </si>
  <si>
    <t>1006982</t>
  </si>
  <si>
    <t>SERVEI D'AUXLIAR EDIF TECNOPARC MES DE SETEMBRE</t>
  </si>
  <si>
    <t>FC1801144</t>
  </si>
  <si>
    <t>A 170795</t>
  </si>
  <si>
    <t xml:space="preserve">SINISTRE- Buidatge fosat fecal amb desplaçament. </t>
  </si>
  <si>
    <t>FC1801146</t>
  </si>
  <si>
    <t>A-171352</t>
  </si>
  <si>
    <t>Feines muntatge electric i hores guàrdia. ExproReu</t>
  </si>
  <si>
    <t>FC1801147</t>
  </si>
  <si>
    <t>00017796</t>
  </si>
  <si>
    <t>FC1801148</t>
  </si>
  <si>
    <t>00017707</t>
  </si>
  <si>
    <t>Targeta pàrquing Ramon gener 2018</t>
  </si>
  <si>
    <t>FC1801157</t>
  </si>
  <si>
    <t>PQ01800145</t>
  </si>
  <si>
    <t>IPADS, IMPRESSORES I CALAIXOS PER TAQUILLES FIRA</t>
  </si>
  <si>
    <t>FC1801162</t>
  </si>
  <si>
    <t>IF/6258</t>
  </si>
  <si>
    <t>CONSUM ELECTRICITAT 01.12-31.12.17 CEPID</t>
  </si>
  <si>
    <t>FC1801167</t>
  </si>
  <si>
    <t>PZZ801N0002870</t>
  </si>
  <si>
    <t>NETEJA SALES ACTES + WC'S FOYER EX.G.U. 5.09.17</t>
  </si>
  <si>
    <t>FC1801168</t>
  </si>
  <si>
    <t>1 000579</t>
  </si>
  <si>
    <t>Seguretat exproReus setembre 2017</t>
  </si>
  <si>
    <t>FC1801170</t>
  </si>
  <si>
    <t>SG574/SEP/2017</t>
  </si>
  <si>
    <t>Neteja auditori juliol 2017</t>
  </si>
  <si>
    <t>FC1801171</t>
  </si>
  <si>
    <t>1 000462</t>
  </si>
  <si>
    <t>Neteja moqueta foyer juliol 2017</t>
  </si>
  <si>
    <t>FC1801172</t>
  </si>
  <si>
    <t>1 000460</t>
  </si>
  <si>
    <t>Neteja acte tendance sud</t>
  </si>
  <si>
    <t>FC1801173</t>
  </si>
  <si>
    <t>1 000390</t>
  </si>
  <si>
    <t>ASPIRACIÓ D'AIGUES DE PARQUING PER AVARIA DE LA BO</t>
  </si>
  <si>
    <t>FC1801175</t>
  </si>
  <si>
    <t>A-171064</t>
  </si>
  <si>
    <t>1000005332</t>
  </si>
  <si>
    <t>ARRANJAMENT RAMPA FORMIGO zona bloc 1. TECNOPARC</t>
  </si>
  <si>
    <t>FC1801176</t>
  </si>
  <si>
    <t>2017-000053</t>
  </si>
  <si>
    <t>SERVEIS GENERALS RSM - DESEMBRE</t>
  </si>
  <si>
    <t>FC1801179</t>
  </si>
  <si>
    <t>1006977</t>
  </si>
  <si>
    <t>SERVEIS GENERALS RSM - GENER-DESEMBRE</t>
  </si>
  <si>
    <t>FC1801180</t>
  </si>
  <si>
    <t>1006986</t>
  </si>
  <si>
    <t xml:space="preserve">PACK DE 40H PER SERVEI DE SUPORT TELEFONIC </t>
  </si>
  <si>
    <t>FC1801181</t>
  </si>
  <si>
    <t>FV1702748</t>
  </si>
  <si>
    <t>Neteja jornada Smart Region 27 de juny</t>
  </si>
  <si>
    <t>FC1801186</t>
  </si>
  <si>
    <t>1 000395</t>
  </si>
  <si>
    <t>Neteja Fam TRIP meet Catalunya</t>
  </si>
  <si>
    <t>FC1801187</t>
  </si>
  <si>
    <t>1 000391</t>
  </si>
  <si>
    <t>Reunió Fischer 15 09 17</t>
  </si>
  <si>
    <t>FC1801188</t>
  </si>
  <si>
    <t>1 000581</t>
  </si>
  <si>
    <t>Neteja Masterclass Big Data 20 de setembre</t>
  </si>
  <si>
    <t>FC1801189</t>
  </si>
  <si>
    <t>1 000582</t>
  </si>
  <si>
    <t xml:space="preserve">Neteja Monòleg David Guapo </t>
  </si>
  <si>
    <t>FC1801190</t>
  </si>
  <si>
    <t>1 000585</t>
  </si>
  <si>
    <t xml:space="preserve">NETEJA GRADUACIÓ MAGISTERI </t>
  </si>
  <si>
    <t>FC1801191</t>
  </si>
  <si>
    <t>1 000393</t>
  </si>
  <si>
    <t xml:space="preserve">NETEJA ORLES DRET </t>
  </si>
  <si>
    <t>FC1801192</t>
  </si>
  <si>
    <t>1 000388</t>
  </si>
  <si>
    <t>Neteja mensual WC fleca Flaqué JUNY 2017</t>
  </si>
  <si>
    <t>FC1801194</t>
  </si>
  <si>
    <t>1 000362</t>
  </si>
  <si>
    <t>Neteja Jornada Colla Castelleres</t>
  </si>
  <si>
    <t>FC1801195</t>
  </si>
  <si>
    <t>1 000452</t>
  </si>
  <si>
    <t>NETEJA EXAMENS CAIXABANK</t>
  </si>
  <si>
    <t>FC1801197</t>
  </si>
  <si>
    <t>1 000383</t>
  </si>
  <si>
    <t xml:space="preserve">Neteja Assamblea AMIC </t>
  </si>
  <si>
    <t>FC1801198</t>
  </si>
  <si>
    <t>1 000392</t>
  </si>
  <si>
    <t xml:space="preserve">Neteja Gaudí Gresol </t>
  </si>
  <si>
    <t>FC1801199</t>
  </si>
  <si>
    <t>1 000386</t>
  </si>
  <si>
    <t>ELECTRICITAT TECNOPARC 01.12.2017-31.12.2017</t>
  </si>
  <si>
    <t>FC1801202</t>
  </si>
  <si>
    <t>PZZ801N0006651</t>
  </si>
  <si>
    <t>GAS ED.TECNOPARC 28.10.2017-27.11.2017</t>
  </si>
  <si>
    <t>FC1801205</t>
  </si>
  <si>
    <t>PI17142000549773</t>
  </si>
  <si>
    <t>NETEJA JORNADA FUSTEND</t>
  </si>
  <si>
    <t>FC1801206</t>
  </si>
  <si>
    <t>1 000583</t>
  </si>
  <si>
    <t xml:space="preserve">NETEJA FESTIVAL ESCOLA ARCE </t>
  </si>
  <si>
    <t>FC1801210</t>
  </si>
  <si>
    <t>1 000394</t>
  </si>
  <si>
    <t>Neteja exàmens UOC</t>
  </si>
  <si>
    <t>FC1801211</t>
  </si>
  <si>
    <t>1 000387</t>
  </si>
  <si>
    <t xml:space="preserve">NETEJA ACTE FOTOGRAFIA </t>
  </si>
  <si>
    <t>FC1801212</t>
  </si>
  <si>
    <t>1 000179</t>
  </si>
  <si>
    <t>Neteja reunió Apsis 15/03</t>
  </si>
  <si>
    <t>FC1801215</t>
  </si>
  <si>
    <t>1 000174</t>
  </si>
  <si>
    <t>Neteja Estudi Benestar Social</t>
  </si>
  <si>
    <t>FC1801216</t>
  </si>
  <si>
    <t>1 000384</t>
  </si>
  <si>
    <t>Neteja orles fisioteràpia</t>
  </si>
  <si>
    <t>FC1801217</t>
  </si>
  <si>
    <t>1 000385</t>
  </si>
  <si>
    <t>Neteja Assemblea Clúster TIC 13 de juny</t>
  </si>
  <si>
    <t>FC1801218</t>
  </si>
  <si>
    <t>1 000389</t>
  </si>
  <si>
    <t>Tècnic mitja jornada Exàmen català RRHH Ajuntament</t>
  </si>
  <si>
    <t>FC1801221</t>
  </si>
  <si>
    <t>17 603</t>
  </si>
  <si>
    <t>SERVEI TÈCNIC JORNADA FUSTEND</t>
  </si>
  <si>
    <t>FC1801223</t>
  </si>
  <si>
    <t>17 521</t>
  </si>
  <si>
    <t>AUDIOVISUAL ESCOLA ARCE</t>
  </si>
  <si>
    <t>FC1801225</t>
  </si>
  <si>
    <t>17 324</t>
  </si>
  <si>
    <t xml:space="preserve">Cablejat àudio sala actes 11 per posar el control </t>
  </si>
  <si>
    <t>FC1801226</t>
  </si>
  <si>
    <t>17 412</t>
  </si>
  <si>
    <t>AUDIOVISUALS FICOMMERCE</t>
  </si>
  <si>
    <t>FC1801227</t>
  </si>
  <si>
    <t>17 134</t>
  </si>
  <si>
    <t>Servei tècnic per Presentació Estudi de Benestar S</t>
  </si>
  <si>
    <t>FC1801228</t>
  </si>
  <si>
    <t>17 277</t>
  </si>
  <si>
    <t>Pagament 50% inicial Intuyo Tikets 2ª fase</t>
  </si>
  <si>
    <t>FC1801235</t>
  </si>
  <si>
    <t>2017-0853</t>
  </si>
  <si>
    <t>Safata Indicador d'Economia 21/03</t>
  </si>
  <si>
    <t>FC1801256</t>
  </si>
  <si>
    <t>NT1700085</t>
  </si>
  <si>
    <t>SHOW ROOM VINS TERRA ALTA</t>
  </si>
  <si>
    <t>FC1801260</t>
  </si>
  <si>
    <t>NT1700348</t>
  </si>
  <si>
    <t>Càtering Acte agraïment comunitat mèdica</t>
  </si>
  <si>
    <t>FC1801262</t>
  </si>
  <si>
    <t>NT1700048</t>
  </si>
  <si>
    <t>SERVEI RECEPCIÓ 3r. trim/17 - CEPID</t>
  </si>
  <si>
    <t>FC1801265</t>
  </si>
  <si>
    <t>17/SERV31</t>
  </si>
  <si>
    <t xml:space="preserve">CATERING PONENTS FICOMMERCE </t>
  </si>
  <si>
    <t>FC1801273</t>
  </si>
  <si>
    <t>NT1700086</t>
  </si>
  <si>
    <t>PICA PICA COCTEL GRADUACIÓ MAGISTERI</t>
  </si>
  <si>
    <t>FC1801275</t>
  </si>
  <si>
    <t>NT1700203</t>
  </si>
  <si>
    <t>Coffee break Jornada Colles Castelleres</t>
  </si>
  <si>
    <t>FC1801277</t>
  </si>
  <si>
    <t>NT1700241</t>
  </si>
  <si>
    <t xml:space="preserve">CATERING SMART STRATEGIES  </t>
  </si>
  <si>
    <t>FC1801282</t>
  </si>
  <si>
    <t>NT1700161</t>
  </si>
  <si>
    <t>CATERING JORNADA ALTES CAPACITATS</t>
  </si>
  <si>
    <t>FC1801283</t>
  </si>
  <si>
    <t>NT1700128</t>
  </si>
  <si>
    <t>Neteja vidres façana principal mes de juny i llogu</t>
  </si>
  <si>
    <t>FC1801285</t>
  </si>
  <si>
    <t>1 000379</t>
  </si>
  <si>
    <t xml:space="preserve">Neteja vidres foyer </t>
  </si>
  <si>
    <t>FC1801286</t>
  </si>
  <si>
    <t>1 000381</t>
  </si>
  <si>
    <t xml:space="preserve">Neteja tubs aire acondicionat fira </t>
  </si>
  <si>
    <t>FC1801287</t>
  </si>
  <si>
    <t>1 000461</t>
  </si>
  <si>
    <t>SERVEI DE CORREOS DESEMBRE 2017</t>
  </si>
  <si>
    <t>FC1801296</t>
  </si>
  <si>
    <t>4002195348</t>
  </si>
  <si>
    <t>AIGUA BIOEMPRESES 14.11.2017-15.12.2017</t>
  </si>
  <si>
    <t>FC1801314</t>
  </si>
  <si>
    <t>1004325362</t>
  </si>
  <si>
    <t xml:space="preserve">SUPORT TELEFONIC TEN SOLUTIONS  1T-2018 </t>
  </si>
  <si>
    <t>FC1801316</t>
  </si>
  <si>
    <t>18000016</t>
  </si>
  <si>
    <t xml:space="preserve">Canvi làmpara auditori </t>
  </si>
  <si>
    <t>FC1801317</t>
  </si>
  <si>
    <t>17 555</t>
  </si>
  <si>
    <t>VIGILANCIA EDIF.TECNOPARC OCTUBRE 2017</t>
  </si>
  <si>
    <t>FC1801321</t>
  </si>
  <si>
    <t>SG482/OCT/2017</t>
  </si>
  <si>
    <t xml:space="preserve">Tapa per a reixa existent i imprimar reixa. </t>
  </si>
  <si>
    <t>FC1801325</t>
  </si>
  <si>
    <t>170787</t>
  </si>
  <si>
    <t>Aperitiu vermut visita conseller 17 de març 2017</t>
  </si>
  <si>
    <t>FC1801332</t>
  </si>
  <si>
    <t>NT1700082</t>
  </si>
  <si>
    <t>CONSUM AIGUA 14.11-15.12.17 - CEPID</t>
  </si>
  <si>
    <t>FC1802003</t>
  </si>
  <si>
    <t>1004325386</t>
  </si>
  <si>
    <t xml:space="preserve">Clavilla 32A, base 32A, clave aerea 32A. </t>
  </si>
  <si>
    <t>FC1802005</t>
  </si>
  <si>
    <t>1171101713</t>
  </si>
  <si>
    <t>Tenalles,cinta Tesa,cinta senyalització,brides,amo</t>
  </si>
  <si>
    <t>FC1802007</t>
  </si>
  <si>
    <t>2017 5636</t>
  </si>
  <si>
    <t>1000005710</t>
  </si>
  <si>
    <t>MANUFACTURADOS METALICOS ROCA SL</t>
  </si>
  <si>
    <t>Fundes acreditacions Motivation Day</t>
  </si>
  <si>
    <t>FC1802009</t>
  </si>
  <si>
    <t>1/5099</t>
  </si>
  <si>
    <t>Servei d'assessorament LOPD PIME 1T_2018</t>
  </si>
  <si>
    <t>FC1802015</t>
  </si>
  <si>
    <t>M0180252</t>
  </si>
  <si>
    <t>CÒPIA CONSTITUCIÓ DRET DE SUPERFÍCIE DISCO SONAR</t>
  </si>
  <si>
    <t>FC1802016</t>
  </si>
  <si>
    <t>C/00174</t>
  </si>
  <si>
    <t>VIGILANCIA EDIF.TECNOPARC SETEMBRE 2017</t>
  </si>
  <si>
    <t>FC1802017</t>
  </si>
  <si>
    <t>SG572/SEP/2017</t>
  </si>
  <si>
    <t>Guixetes i punt info Epocauto</t>
  </si>
  <si>
    <t>FC1802018</t>
  </si>
  <si>
    <t>01/00000037</t>
  </si>
  <si>
    <t>Accesoris i canonades  PVC.-sinistre</t>
  </si>
  <si>
    <t>FC1802022</t>
  </si>
  <si>
    <t>FR 739205</t>
  </si>
  <si>
    <t>AIGUA I VARIS NETEJA R1, TECNO, FIRA I HABITATGE</t>
  </si>
  <si>
    <t>X</t>
  </si>
  <si>
    <t>FC1802025</t>
  </si>
  <si>
    <t>A-V2018-00000290922</t>
  </si>
  <si>
    <t>SERVEI DE GESTIO DE NOMINA I CONTRACTES 4T_2017</t>
  </si>
  <si>
    <t>FC1802030</t>
  </si>
  <si>
    <t>A 2502</t>
  </si>
  <si>
    <t>Lloguer cistella, col.locació espantaocells façana</t>
  </si>
  <si>
    <t>FC1802034</t>
  </si>
  <si>
    <t>1 000380</t>
  </si>
  <si>
    <t>TONER FAX RECEPCIO TECNOREDESSA</t>
  </si>
  <si>
    <t>FC1802037</t>
  </si>
  <si>
    <t>171611</t>
  </si>
  <si>
    <t>SUSCRIPCIO MENSUAL SII -GENER</t>
  </si>
  <si>
    <t>FC1802042</t>
  </si>
  <si>
    <t>FV1800141</t>
  </si>
  <si>
    <t>1000003087</t>
  </si>
  <si>
    <t>LEROY MERLIN  SL</t>
  </si>
  <si>
    <t>3 TORRETES TERRASSA FOYER</t>
  </si>
  <si>
    <t>CESTX</t>
  </si>
  <si>
    <t>FC1802044</t>
  </si>
  <si>
    <t>058-0001-292733</t>
  </si>
  <si>
    <t>AIGUA ED. TECNOPARC 14.11.2017-15.12.2017</t>
  </si>
  <si>
    <t>FC1802048</t>
  </si>
  <si>
    <t>1004325364</t>
  </si>
  <si>
    <t>FC1802049</t>
  </si>
  <si>
    <t>1004325363</t>
  </si>
  <si>
    <t>ELECTRICITAT NOVES OFICINES 23.11.2017-02.01.2018</t>
  </si>
  <si>
    <t>FC1802050</t>
  </si>
  <si>
    <t>P1M801NN0029186</t>
  </si>
  <si>
    <t>1000005713</t>
  </si>
  <si>
    <t>CAMBRA DE LA PROPIETAT URBANA DE REUS</t>
  </si>
  <si>
    <t>CANVI RAÓ SOCIAL ALSYS - IZERTIS, SL - CEPID</t>
  </si>
  <si>
    <t>E</t>
  </si>
  <si>
    <t>FC1802053</t>
  </si>
  <si>
    <t>2230</t>
  </si>
  <si>
    <t>Menús averia Epic 23 de gener de 2017</t>
  </si>
  <si>
    <t>FC1802054</t>
  </si>
  <si>
    <t>NT1700034</t>
  </si>
  <si>
    <t>Menús manteniment Exàmens UOC</t>
  </si>
  <si>
    <t>FC1802055</t>
  </si>
  <si>
    <t>NT1700027</t>
  </si>
  <si>
    <t>1000005646</t>
  </si>
  <si>
    <t>COCINA CON INGENIO REUS, S.L.</t>
  </si>
  <si>
    <t>FINALITZACIÓ SERVEI RECEPCIÓ R1</t>
  </si>
  <si>
    <t>FC1802060</t>
  </si>
  <si>
    <t>34</t>
  </si>
  <si>
    <t>COMISSIÓ DÈBITS DOMICILIATS - CEPID</t>
  </si>
  <si>
    <t>FC1802064</t>
  </si>
  <si>
    <t>09046CH2673628</t>
  </si>
  <si>
    <t>FC1802065</t>
  </si>
  <si>
    <t>09046CH2673627</t>
  </si>
  <si>
    <t>RDSI REDESSA I FIRA-GENER</t>
  </si>
  <si>
    <t>FC1802069</t>
  </si>
  <si>
    <t>60-A898-011344</t>
  </si>
  <si>
    <t>Neteja dinar Innovació 21-09-17</t>
  </si>
  <si>
    <t>FC1802072</t>
  </si>
  <si>
    <t>1 000584</t>
  </si>
  <si>
    <t>Enviaments fira Snowfun</t>
  </si>
  <si>
    <t>FC1802073</t>
  </si>
  <si>
    <t>4312A 11173</t>
  </si>
  <si>
    <t>1000000310</t>
  </si>
  <si>
    <t>INDAUTO SUBMINISTRES INDUSTRIALS SL</t>
  </si>
  <si>
    <t>Bateria per toro gasoil. Bateria 12V porta antipán</t>
  </si>
  <si>
    <t>FC1802075</t>
  </si>
  <si>
    <t>201707535</t>
  </si>
  <si>
    <t>Importación facturas ERP-NAVISION</t>
  </si>
  <si>
    <t>FC1802076</t>
  </si>
  <si>
    <t>FV1702784</t>
  </si>
  <si>
    <t>SERVEI DE CORREOS AGOST 2017</t>
  </si>
  <si>
    <t>FC1802084</t>
  </si>
  <si>
    <t>4002112683</t>
  </si>
  <si>
    <t>1000001780</t>
  </si>
  <si>
    <t>NOMINALIA INTERNET SL</t>
  </si>
  <si>
    <t>RENOVACIO DOMINI I CANVI DE NOM FIRAREUS.COM</t>
  </si>
  <si>
    <t>FC1802085</t>
  </si>
  <si>
    <t>7180008460</t>
  </si>
  <si>
    <t>FC1802094</t>
  </si>
  <si>
    <t>1 000140</t>
  </si>
  <si>
    <t>CONSUM AIGUA 04.11.17 A 08.01.2018   R-1</t>
  </si>
  <si>
    <t>FC1802096</t>
  </si>
  <si>
    <t>1004337246</t>
  </si>
  <si>
    <t xml:space="preserve">AIGUA R-2 CONTRAINCENDIS 27.10.2017 A 29.12.2017 </t>
  </si>
  <si>
    <t>FC1802097</t>
  </si>
  <si>
    <t>1004337247</t>
  </si>
  <si>
    <t>NUL-SERVEI D'AUXLIAR EDIF TECNOPARC GENER</t>
  </si>
  <si>
    <t>FC1802101</t>
  </si>
  <si>
    <t>A 180045</t>
  </si>
  <si>
    <t>NUMERACIÓ NAU TÚNEL REDESSA 1</t>
  </si>
  <si>
    <t>FC1802104</t>
  </si>
  <si>
    <t>361</t>
  </si>
  <si>
    <t>SUSCRIPCIÓ MENSUAL SII - IVA FEBRER</t>
  </si>
  <si>
    <t>FC1802105</t>
  </si>
  <si>
    <t>F1800392</t>
  </si>
  <si>
    <t>ENDESA - C/ALT DEL CARME, 55 CDAD (082035580914)</t>
  </si>
  <si>
    <t>FC1802114</t>
  </si>
  <si>
    <t>P1M701N1841908</t>
  </si>
  <si>
    <t>ENDESA - C/COMUNITAT DE MURCIA, 4 CDAD (8203552049</t>
  </si>
  <si>
    <t>FC1802115</t>
  </si>
  <si>
    <t>P1M701N1841843</t>
  </si>
  <si>
    <t xml:space="preserve">ENDESA - C/ANTONI MARTI BAGES, 31 - CANTABRIC, 34 </t>
  </si>
  <si>
    <t>FC1802116</t>
  </si>
  <si>
    <t>P1M701N1841839</t>
  </si>
  <si>
    <t>SUSBSCRIPCIÓ LA VANGUARDIA 06.10.2017-05.10.18</t>
  </si>
  <si>
    <t>FC1802117</t>
  </si>
  <si>
    <t>0114255289.</t>
  </si>
  <si>
    <t>ENDESA - C/PINTOR FUSTER, 75-81 CDAD (82035519612)</t>
  </si>
  <si>
    <t>FC1802118</t>
  </si>
  <si>
    <t>P1M701N1841838</t>
  </si>
  <si>
    <t>PÒLISSA DANYS 042371215 ALLIANZ 30.10.17-31.12.17</t>
  </si>
  <si>
    <t>FC1802119</t>
  </si>
  <si>
    <t>042371215</t>
  </si>
  <si>
    <t>ENDESA - C/CANTABRIC, 34 CDAD (82035520250)</t>
  </si>
  <si>
    <t>FC1802120</t>
  </si>
  <si>
    <t>P1M701N1841841</t>
  </si>
  <si>
    <t>1000000071</t>
  </si>
  <si>
    <t>GENERALI ESPAÑA SA</t>
  </si>
  <si>
    <t>POLISSA R-1 CANVI VENCIMENT DEL 22.11.17A 31.12.17</t>
  </si>
  <si>
    <t>FC1802123</t>
  </si>
  <si>
    <t>1T-G430000003</t>
  </si>
  <si>
    <t>NOVA POLISSA TREBALLADORS - CANVI DE VENCIMENT</t>
  </si>
  <si>
    <t>FC1802124</t>
  </si>
  <si>
    <t>042349500</t>
  </si>
  <si>
    <t xml:space="preserve">ACTUALITZACIÓ ALTES I BAIXES POLISSA TREBALLADORS </t>
  </si>
  <si>
    <t>FC1802125</t>
  </si>
  <si>
    <t>040318934.</t>
  </si>
  <si>
    <t>ACTUALITZACIONS ALTES-BAIXES POLISSA DELS TREBALLA</t>
  </si>
  <si>
    <t>FC1802126</t>
  </si>
  <si>
    <t>040318934_</t>
  </si>
  <si>
    <t>RENOVACIÓ POLISSA TREBALLADORS 28.10.17 A 28.10.18</t>
  </si>
  <si>
    <t>FC1802127</t>
  </si>
  <si>
    <t>_040318934</t>
  </si>
  <si>
    <t>ELECTRICITAT R-1 30.11.2017-31.12.2017</t>
  </si>
  <si>
    <t>FC1802130</t>
  </si>
  <si>
    <t>P1M801N0019038</t>
  </si>
  <si>
    <t>NUL ALLIANZ COMPAÑIA DE SEGUROS</t>
  </si>
  <si>
    <t>FC1802131</t>
  </si>
  <si>
    <t>1T-G-430000003-</t>
  </si>
  <si>
    <t>EXTORN i RENOVACIO BIOEMPRESES DEL 01.01-31.12.18</t>
  </si>
  <si>
    <t>FC1802132</t>
  </si>
  <si>
    <t>P9- G-748000002</t>
  </si>
  <si>
    <t>1000005522</t>
  </si>
  <si>
    <t>REALE SEGUROS GENERALES SA</t>
  </si>
  <si>
    <t>POLISSA MULTIRISC R-1 DEL 31/12/2017 AL 31/12/2018</t>
  </si>
  <si>
    <t>9</t>
  </si>
  <si>
    <t>FC1802133</t>
  </si>
  <si>
    <t>00831700008442</t>
  </si>
  <si>
    <t>Efecto</t>
  </si>
  <si>
    <t>Efecto FC1802133/1</t>
  </si>
  <si>
    <t>PÒLISSA CÀMARA DE VIGILANCIA TECNO</t>
  </si>
  <si>
    <t>FC1802134</t>
  </si>
  <si>
    <t>042371215.</t>
  </si>
  <si>
    <t>COMISSIÓ REMESA CAIXABANK SA</t>
  </si>
  <si>
    <t>FC1802137</t>
  </si>
  <si>
    <t>09046CH2585171</t>
  </si>
  <si>
    <t>FC1802138</t>
  </si>
  <si>
    <t>09046CH2585174</t>
  </si>
  <si>
    <t>FC1802139</t>
  </si>
  <si>
    <t>09046CH2585172</t>
  </si>
  <si>
    <t>1000005548</t>
  </si>
  <si>
    <t>TORO FINANCE, SL</t>
  </si>
  <si>
    <t>S-E</t>
  </si>
  <si>
    <t>FC1801153</t>
  </si>
  <si>
    <t/>
  </si>
  <si>
    <t>PÒLISSA 042211000 31.12.17 a 31.12.2018 - CEPID</t>
  </si>
  <si>
    <t>FC1802141</t>
  </si>
  <si>
    <t>PÒLISSA 042211000</t>
  </si>
  <si>
    <t>ENDESA - C/COMUNITAT DE MURCIA, 4 PK  (82035520396</t>
  </si>
  <si>
    <t>FC1802145</t>
  </si>
  <si>
    <t>P1M701N1841842</t>
  </si>
  <si>
    <t>ENDESA - C/ANTONI MARTI BAGES, 31 CDAD (8203552017</t>
  </si>
  <si>
    <t>FC1802146</t>
  </si>
  <si>
    <t>P1M701N1841840</t>
  </si>
  <si>
    <t>ENDESA - C/ALT DEL CARME, 53 (082035580796)</t>
  </si>
  <si>
    <t>FC1802147</t>
  </si>
  <si>
    <t>P1M701N1841907</t>
  </si>
  <si>
    <t>SALTOKI - Interacumuladors vitro GH. Habitatge</t>
  </si>
  <si>
    <t>FC1802150</t>
  </si>
  <si>
    <t>63417</t>
  </si>
  <si>
    <t xml:space="preserve">20 Cartells Ben &amp; Holly </t>
  </si>
  <si>
    <t>FC1802168</t>
  </si>
  <si>
    <t>497</t>
  </si>
  <si>
    <t>Acció promoció Ben &amp; Holly</t>
  </si>
  <si>
    <t>FC1802194</t>
  </si>
  <si>
    <t>4142039115</t>
  </si>
  <si>
    <t>ENDESA -C/ALT DEL CARME, 55 GARATGE (82035580874)</t>
  </si>
  <si>
    <t>FC1802204</t>
  </si>
  <si>
    <t>P1M801N0081843</t>
  </si>
  <si>
    <t>ENDESA - C/ALT DEL CARME, 53 GAR (82035578001)</t>
  </si>
  <si>
    <t>FC1802205</t>
  </si>
  <si>
    <t>P1M801N0093999</t>
  </si>
  <si>
    <t>QUOTA GENER ADSL ENTREVEU BASIC VOZTELECOM</t>
  </si>
  <si>
    <t>FC1802272</t>
  </si>
  <si>
    <t>VTA-2018-09487</t>
  </si>
  <si>
    <t>1000002845</t>
  </si>
  <si>
    <t>SEGUROS CATALANA OCCIDENTE SA</t>
  </si>
  <si>
    <t>CAT.OCCIDENTE - ASSEGURANÇA COMUNITAT COMUNTITAT D</t>
  </si>
  <si>
    <t>FC1802274</t>
  </si>
  <si>
    <t>T-04147524-F</t>
  </si>
  <si>
    <t>HIDRO TARRACO - Vitroceramica MBI 008 (pagat efec)</t>
  </si>
  <si>
    <t>FC1802279</t>
  </si>
  <si>
    <t>FC135606</t>
  </si>
  <si>
    <t>TELEFONICA - TELEFONS OFICINA HABITATGE</t>
  </si>
  <si>
    <t>FC1802288</t>
  </si>
  <si>
    <t>28-B8U1-088076</t>
  </si>
  <si>
    <t>CORREOS - ENVIAMENT CARTA CLEAR CHANNEL</t>
  </si>
  <si>
    <t>FC1802283</t>
  </si>
  <si>
    <t>FRO20180629128</t>
  </si>
  <si>
    <t>MANTENIMENTS I NETEGES - NETEJA PK MAS BERTRAN</t>
  </si>
  <si>
    <t>FC1802282</t>
  </si>
  <si>
    <t>1/29066</t>
  </si>
  <si>
    <t>1000004412</t>
  </si>
  <si>
    <t>GUERIN SA</t>
  </si>
  <si>
    <t>GUERIN - Interacumulador MBI 009 (pagat transfer)</t>
  </si>
  <si>
    <t>FC1802280</t>
  </si>
  <si>
    <t>46010035</t>
  </si>
  <si>
    <t>43052</t>
  </si>
  <si>
    <t>43059</t>
  </si>
  <si>
    <t>43144</t>
  </si>
  <si>
    <t>-4199.25</t>
  </si>
  <si>
    <t>43016</t>
  </si>
  <si>
    <t>43039</t>
  </si>
  <si>
    <t>43047</t>
  </si>
  <si>
    <t>43024</t>
  </si>
  <si>
    <t>-334.4</t>
  </si>
  <si>
    <t>43143</t>
  </si>
  <si>
    <t>43050</t>
  </si>
  <si>
    <t>43053</t>
  </si>
  <si>
    <t>-1573.48</t>
  </si>
  <si>
    <t>43049</t>
  </si>
  <si>
    <t>-609.84</t>
  </si>
  <si>
    <t>43042</t>
  </si>
  <si>
    <t>43069</t>
  </si>
  <si>
    <t>43072</t>
  </si>
  <si>
    <t>43057</t>
  </si>
  <si>
    <t>-59.47</t>
  </si>
  <si>
    <t>43147</t>
  </si>
  <si>
    <t>43056</t>
  </si>
  <si>
    <t>-2100.08</t>
  </si>
  <si>
    <t>43009</t>
  </si>
  <si>
    <t>43010</t>
  </si>
  <si>
    <t>43136</t>
  </si>
  <si>
    <t>-16</t>
  </si>
  <si>
    <t>43040</t>
  </si>
  <si>
    <t>43055</t>
  </si>
  <si>
    <t>43062</t>
  </si>
  <si>
    <t>-12477.07</t>
  </si>
  <si>
    <t>43060</t>
  </si>
  <si>
    <t>43090</t>
  </si>
  <si>
    <t>-2262.72</t>
  </si>
  <si>
    <t>43092</t>
  </si>
  <si>
    <t>43063</t>
  </si>
  <si>
    <t>-526.35</t>
  </si>
  <si>
    <t>43154</t>
  </si>
  <si>
    <t>43046</t>
  </si>
  <si>
    <t>-365.3</t>
  </si>
  <si>
    <t>43054</t>
  </si>
  <si>
    <t>43074</t>
  </si>
  <si>
    <t>-106.27</t>
  </si>
  <si>
    <t>-423.5</t>
  </si>
  <si>
    <t>43080</t>
  </si>
  <si>
    <t>-10610.49</t>
  </si>
  <si>
    <t>-235.95</t>
  </si>
  <si>
    <t>43068</t>
  </si>
  <si>
    <t>-32.95</t>
  </si>
  <si>
    <t>-48</t>
  </si>
  <si>
    <t>-368.53</t>
  </si>
  <si>
    <t>43081</t>
  </si>
  <si>
    <t>-819.41</t>
  </si>
  <si>
    <t>43140</t>
  </si>
  <si>
    <t>-1304.88</t>
  </si>
  <si>
    <t>-145.61</t>
  </si>
  <si>
    <t>-356.95</t>
  </si>
  <si>
    <t>-833.02</t>
  </si>
  <si>
    <t>-9.05</t>
  </si>
  <si>
    <t>43061</t>
  </si>
  <si>
    <t>-393.77</t>
  </si>
  <si>
    <t>43073</t>
  </si>
  <si>
    <t>-41.4</t>
  </si>
  <si>
    <t>-395.79</t>
  </si>
  <si>
    <t>43082</t>
  </si>
  <si>
    <t>-968</t>
  </si>
  <si>
    <t>43146</t>
  </si>
  <si>
    <t>-211.75</t>
  </si>
  <si>
    <t>43087</t>
  </si>
  <si>
    <t>43066</t>
  </si>
  <si>
    <t>-2420</t>
  </si>
  <si>
    <t>-314.6</t>
  </si>
  <si>
    <t>-22.09</t>
  </si>
  <si>
    <t>-1295.26</t>
  </si>
  <si>
    <t>43084</t>
  </si>
  <si>
    <t>-157.18</t>
  </si>
  <si>
    <t>43089</t>
  </si>
  <si>
    <t>-798.6</t>
  </si>
  <si>
    <t>-290.4</t>
  </si>
  <si>
    <t>-403.46</t>
  </si>
  <si>
    <t>-431.89</t>
  </si>
  <si>
    <t>-242.67</t>
  </si>
  <si>
    <t>-99.22</t>
  </si>
  <si>
    <t>-358.28</t>
  </si>
  <si>
    <t>43032</t>
  </si>
  <si>
    <t>43098</t>
  </si>
  <si>
    <t>43048</t>
  </si>
  <si>
    <t>-407.67</t>
  </si>
  <si>
    <t>43112</t>
  </si>
  <si>
    <t>-169.4</t>
  </si>
  <si>
    <t>43152</t>
  </si>
  <si>
    <t>-336.38</t>
  </si>
  <si>
    <t>42993</t>
  </si>
  <si>
    <t>43000</t>
  </si>
  <si>
    <t>-168.19</t>
  </si>
  <si>
    <t>43116</t>
  </si>
  <si>
    <t>-426.89</t>
  </si>
  <si>
    <t>-133.64</t>
  </si>
  <si>
    <t>-151.72</t>
  </si>
  <si>
    <t>43119</t>
  </si>
  <si>
    <t>43129</t>
  </si>
  <si>
    <t>43110</t>
  </si>
  <si>
    <t>-106.36</t>
  </si>
  <si>
    <t>-27753.83</t>
  </si>
  <si>
    <t>43100</t>
  </si>
  <si>
    <t>43108</t>
  </si>
  <si>
    <t>-178.87</t>
  </si>
  <si>
    <t>43008</t>
  </si>
  <si>
    <t>43019</t>
  </si>
  <si>
    <t>-3242.8</t>
  </si>
  <si>
    <t>43035</t>
  </si>
  <si>
    <t>-1151.32</t>
  </si>
  <si>
    <t>43045</t>
  </si>
  <si>
    <t>-12965.67</t>
  </si>
  <si>
    <t>43017</t>
  </si>
  <si>
    <t>-2978.75</t>
  </si>
  <si>
    <t>43103</t>
  </si>
  <si>
    <t>43105</t>
  </si>
  <si>
    <t>42996</t>
  </si>
  <si>
    <t>43028</t>
  </si>
  <si>
    <t>-4344.57</t>
  </si>
  <si>
    <t>43123</t>
  </si>
  <si>
    <t>43109</t>
  </si>
  <si>
    <t>-8392.35</t>
  </si>
  <si>
    <t>43137</t>
  </si>
  <si>
    <t>43124</t>
  </si>
  <si>
    <t>43122</t>
  </si>
  <si>
    <t>-30.25</t>
  </si>
  <si>
    <t>43038</t>
  </si>
  <si>
    <t>-1309.61</t>
  </si>
  <si>
    <t>42947</t>
  </si>
  <si>
    <t>42954</t>
  </si>
  <si>
    <t>-551.47</t>
  </si>
  <si>
    <t>43319</t>
  </si>
  <si>
    <t>-306.37</t>
  </si>
  <si>
    <t>42916</t>
  </si>
  <si>
    <t>-105.88</t>
  </si>
  <si>
    <t>42975</t>
  </si>
  <si>
    <t>42984</t>
  </si>
  <si>
    <t>-314</t>
  </si>
  <si>
    <t>-57.46</t>
  </si>
  <si>
    <t>-2516.8</t>
  </si>
  <si>
    <t>43126</t>
  </si>
  <si>
    <t>-22.69</t>
  </si>
  <si>
    <t>-15.13</t>
  </si>
  <si>
    <t>-45.38</t>
  </si>
  <si>
    <t>-86.01</t>
  </si>
  <si>
    <t>-25.29</t>
  </si>
  <si>
    <t>-35.44</t>
  </si>
  <si>
    <t>-287.38</t>
  </si>
  <si>
    <t>-15819.83</t>
  </si>
  <si>
    <t>43138</t>
  </si>
  <si>
    <t>-3302.72</t>
  </si>
  <si>
    <t>-98.31</t>
  </si>
  <si>
    <t>-460.73</t>
  </si>
  <si>
    <t>42826</t>
  </si>
  <si>
    <t>-44.54</t>
  </si>
  <si>
    <t>-7.43</t>
  </si>
  <si>
    <t>-175.93</t>
  </si>
  <si>
    <t>42999</t>
  </si>
  <si>
    <t>-607.42</t>
  </si>
  <si>
    <t>42906</t>
  </si>
  <si>
    <t>43125</t>
  </si>
  <si>
    <t>-314.84</t>
  </si>
  <si>
    <t>42935</t>
  </si>
  <si>
    <t>43118</t>
  </si>
  <si>
    <t>-955.05</t>
  </si>
  <si>
    <t>42815</t>
  </si>
  <si>
    <t>-733.74</t>
  </si>
  <si>
    <t>42892</t>
  </si>
  <si>
    <t>-277.82</t>
  </si>
  <si>
    <t>-1639.55</t>
  </si>
  <si>
    <t>-5.5</t>
  </si>
  <si>
    <t>43026</t>
  </si>
  <si>
    <t>-82.52</t>
  </si>
  <si>
    <t>42789</t>
  </si>
  <si>
    <t>-220</t>
  </si>
  <si>
    <t>-5749.38</t>
  </si>
  <si>
    <t>-437.25</t>
  </si>
  <si>
    <t>42902</t>
  </si>
  <si>
    <t>-1877.63</t>
  </si>
  <si>
    <t>42917</t>
  </si>
  <si>
    <t>42878</t>
  </si>
  <si>
    <t>-355.34</t>
  </si>
  <si>
    <t>42854</t>
  </si>
  <si>
    <t>-730.95</t>
  </si>
  <si>
    <t>-1959.9</t>
  </si>
  <si>
    <t>-61.27</t>
  </si>
  <si>
    <t>43117</t>
  </si>
  <si>
    <t>-89.5</t>
  </si>
  <si>
    <t>43132</t>
  </si>
  <si>
    <t>43131</t>
  </si>
  <si>
    <t>43141</t>
  </si>
  <si>
    <t>43111</t>
  </si>
  <si>
    <t>-29.16</t>
  </si>
  <si>
    <t>43102</t>
  </si>
  <si>
    <t>43133</t>
  </si>
  <si>
    <t>-75.58</t>
  </si>
  <si>
    <t>43014</t>
  </si>
  <si>
    <t>-24.81</t>
  </si>
  <si>
    <t>-4536.9</t>
  </si>
  <si>
    <t>43033</t>
  </si>
  <si>
    <t>-386.47</t>
  </si>
  <si>
    <t>42811</t>
  </si>
  <si>
    <t>-249.98</t>
  </si>
  <si>
    <t>-833.16</t>
  </si>
  <si>
    <t>-105.45</t>
  </si>
  <si>
    <t>43013</t>
  </si>
  <si>
    <t>-2544.71</t>
  </si>
  <si>
    <t>-246.6</t>
  </si>
  <si>
    <t>43101</t>
  </si>
  <si>
    <t>43011</t>
  </si>
  <si>
    <t>-82.61</t>
  </si>
  <si>
    <t>-4456.7</t>
  </si>
  <si>
    <t>42825</t>
  </si>
  <si>
    <t>-257.54</t>
  </si>
  <si>
    <t>-528.7</t>
  </si>
  <si>
    <t>43127</t>
  </si>
  <si>
    <t>43158</t>
  </si>
  <si>
    <t>-142.32</t>
  </si>
  <si>
    <t>-1734.38</t>
  </si>
  <si>
    <t>-340.62</t>
  </si>
  <si>
    <t>42901</t>
  </si>
  <si>
    <t>-123.76</t>
  </si>
  <si>
    <t>43130</t>
  </si>
  <si>
    <t>-87.8</t>
  </si>
  <si>
    <t>-36.02</t>
  </si>
  <si>
    <t>-1845.4</t>
  </si>
  <si>
    <t>43104</t>
  </si>
  <si>
    <t>-1087.21</t>
  </si>
  <si>
    <t>43088</t>
  </si>
  <si>
    <t>-12.31</t>
  </si>
  <si>
    <t>42775</t>
  </si>
  <si>
    <t>-32</t>
  </si>
  <si>
    <t>42766</t>
  </si>
  <si>
    <t>-15.99</t>
  </si>
  <si>
    <t>42845</t>
  </si>
  <si>
    <t>42872</t>
  </si>
  <si>
    <t>-119.7</t>
  </si>
  <si>
    <t>-1.21</t>
  </si>
  <si>
    <t>-11.5</t>
  </si>
  <si>
    <t>43128</t>
  </si>
  <si>
    <t>-1633.5</t>
  </si>
  <si>
    <t>43139</t>
  </si>
  <si>
    <t>43041</t>
  </si>
  <si>
    <t>-262.9</t>
  </si>
  <si>
    <t>-207.88</t>
  </si>
  <si>
    <t>-539.96</t>
  </si>
  <si>
    <t>42978</t>
  </si>
  <si>
    <t>42985</t>
  </si>
  <si>
    <t>-95.39</t>
  </si>
  <si>
    <t>-41.14</t>
  </si>
  <si>
    <t>-4665.74</t>
  </si>
  <si>
    <t>43155</t>
  </si>
  <si>
    <t>-393.97</t>
  </si>
  <si>
    <t>-72.92</t>
  </si>
  <si>
    <t>42794</t>
  </si>
  <si>
    <t>-3087.92</t>
  </si>
  <si>
    <t>43159</t>
  </si>
  <si>
    <t>-21.78</t>
  </si>
  <si>
    <t>43160</t>
  </si>
  <si>
    <t>-110.39</t>
  </si>
  <si>
    <t>-261.81</t>
  </si>
  <si>
    <t>-426.17</t>
  </si>
  <si>
    <t>-304</t>
  </si>
  <si>
    <t>-298.59</t>
  </si>
  <si>
    <t>-21.76</t>
  </si>
  <si>
    <t>-296.7</t>
  </si>
  <si>
    <t>43070</t>
  </si>
  <si>
    <t>-381.68</t>
  </si>
  <si>
    <t>-164.9</t>
  </si>
  <si>
    <t>-75.26</t>
  </si>
  <si>
    <t>-175.56</t>
  </si>
  <si>
    <t>-670.91</t>
  </si>
  <si>
    <t>-6271.39</t>
  </si>
  <si>
    <t>43153</t>
  </si>
  <si>
    <t>-2071.72</t>
  </si>
  <si>
    <t>43134</t>
  </si>
  <si>
    <t>-1621.08</t>
  </si>
  <si>
    <t>-128.17</t>
  </si>
  <si>
    <t>-16.94</t>
  </si>
  <si>
    <t>-1.82</t>
  </si>
  <si>
    <t>-9.38</t>
  </si>
  <si>
    <t>42928</t>
  </si>
  <si>
    <t>-4196.63</t>
  </si>
  <si>
    <t>43145</t>
  </si>
  <si>
    <t>-6377.49</t>
  </si>
  <si>
    <t>-200.45</t>
  </si>
  <si>
    <t>-293.98</t>
  </si>
  <si>
    <t>-63.26</t>
  </si>
  <si>
    <t>42861</t>
  </si>
  <si>
    <t>42871</t>
  </si>
  <si>
    <t>-205.7</t>
  </si>
  <si>
    <t>43169</t>
  </si>
  <si>
    <t>-774.4</t>
  </si>
  <si>
    <t>43150</t>
  </si>
  <si>
    <t>43178</t>
  </si>
  <si>
    <t>-96.58</t>
  </si>
  <si>
    <t>-656.95</t>
  </si>
  <si>
    <t>-673.76</t>
  </si>
  <si>
    <t>-350.9</t>
  </si>
  <si>
    <t>-955.74</t>
  </si>
  <si>
    <t>-2.36</t>
  </si>
  <si>
    <t>-3.3</t>
  </si>
  <si>
    <t>43157</t>
  </si>
  <si>
    <t>-171.82</t>
  </si>
  <si>
    <t>∞||"Proveedor","Nº","=Nº proveedor","","","","","","","","","","","","","","","","","",""</t>
  </si>
  <si>
    <t>LinkField([Histórico cab. factura compra],[Fecha recepción doc.])</t>
  </si>
  <si>
    <t>LinkField([Proveedor],[Nº])</t>
  </si>
  <si>
    <t>LinkField([Proveedor],[Nombre])</t>
  </si>
  <si>
    <t>FlowField([Importe (DL)])</t>
  </si>
  <si>
    <t>Auto+Ocultar+Valores+Formulas=Hoja9,Hoja12+FormulasOnly</t>
  </si>
  <si>
    <t>=MID(TaulaPagaments!D7,9,12)</t>
  </si>
  <si>
    <t>Auto+Ocultar+Valores+Formulas=Hoja14,Hoja15+FormulasOnly</t>
  </si>
  <si>
    <t>=EXTRAE(TaulaPagaments!D7;9;12)</t>
  </si>
  <si>
    <t>1000003324</t>
  </si>
  <si>
    <t>GAS NATURAL SERVICIOS SDG SA</t>
  </si>
  <si>
    <t>CARREC REBUT GAS NATURAL</t>
  </si>
  <si>
    <t>15000108</t>
  </si>
  <si>
    <t>**AIGUES DE REUS EMPRESA MUNICIPAL SA</t>
  </si>
  <si>
    <t>ENDESA ENERGIA - ABONAMENT</t>
  </si>
  <si>
    <t>CX</t>
  </si>
  <si>
    <t>AC1605006</t>
  </si>
  <si>
    <t>POZ501SO185707 ..</t>
  </si>
  <si>
    <t>GAS NATURAL SERVICIOS SDG SA ALT CARME 3-1 PATACAD</t>
  </si>
  <si>
    <t>FC1610162</t>
  </si>
  <si>
    <t>FE16321213471988</t>
  </si>
  <si>
    <t>ABONAMENT APROV MATERIAL ELECTRIC CEPID</t>
  </si>
  <si>
    <t>ABONO</t>
  </si>
  <si>
    <t>FC1609180</t>
  </si>
  <si>
    <t>GU027715</t>
  </si>
  <si>
    <t>ENINTER - MANTENIMENT MB</t>
  </si>
  <si>
    <t>AC1610009</t>
  </si>
  <si>
    <t>G3108</t>
  </si>
  <si>
    <t>PAG.EFECTIU RSM FRA 2000037511</t>
  </si>
  <si>
    <t>15001289</t>
  </si>
  <si>
    <t>REGULARIT. TELEFONICA PERIODE 10/2014 AL 12/2015</t>
  </si>
  <si>
    <t>AC1611011</t>
  </si>
  <si>
    <t>60E6RR005529</t>
  </si>
  <si>
    <t>REBUT GAS NATURAL</t>
  </si>
  <si>
    <t>15001400</t>
  </si>
  <si>
    <t>REBUT ASCENSORES ENINTER SL BBVA MB</t>
  </si>
  <si>
    <t>10001986</t>
  </si>
  <si>
    <t>REBUT ENDESA ENERGIA XXI SLU</t>
  </si>
  <si>
    <t>10001987</t>
  </si>
  <si>
    <t>REBUT MARVI ASCENSORES SL</t>
  </si>
  <si>
    <t>15001519</t>
  </si>
  <si>
    <t>15001520</t>
  </si>
  <si>
    <t>ENDESA - MARTI I BAGES BXOS 8</t>
  </si>
  <si>
    <t>FC1703113</t>
  </si>
  <si>
    <t>S0Z701Y0034350</t>
  </si>
  <si>
    <t>ELECTRICITAT MAS BERTRAN 2 M.BAGES BXOS.8 MB2</t>
  </si>
  <si>
    <t>FC1703150</t>
  </si>
  <si>
    <t>S0Z709Y0002597</t>
  </si>
  <si>
    <t xml:space="preserve">ENDESA ENERGIA XXI SLU ALT CARME PATACADA </t>
  </si>
  <si>
    <t>FC1704112</t>
  </si>
  <si>
    <t>S0Z609Y0031817</t>
  </si>
  <si>
    <t>ENDESA ENERGIA XXI - MARTI I BAGES BXOS 8</t>
  </si>
  <si>
    <t>FC1705208</t>
  </si>
  <si>
    <t>S1Z709Y0001049</t>
  </si>
  <si>
    <t>FC1705209</t>
  </si>
  <si>
    <t>S1Z09S0001049</t>
  </si>
  <si>
    <t>ENDESA - COMUNITAT DE MURCIA 2-1</t>
  </si>
  <si>
    <t>FC1707061</t>
  </si>
  <si>
    <t>SMN701N1496910</t>
  </si>
  <si>
    <t>ENDESA - ALT DEL CARME 53 2-2</t>
  </si>
  <si>
    <t>AC1709003</t>
  </si>
  <si>
    <t>S1Z717N132121</t>
  </si>
  <si>
    <t>ENDESA - ALT DEL CAR 55 2-7</t>
  </si>
  <si>
    <t>AC1709006</t>
  </si>
  <si>
    <t>S1Z717N1352001</t>
  </si>
  <si>
    <t>TRANSFERENCIA ENDESA</t>
  </si>
  <si>
    <t>10000166</t>
  </si>
  <si>
    <t>ENDESA ENERGIA - COMUNITAT MURCIA 4 3-3</t>
  </si>
  <si>
    <t>FC1604084</t>
  </si>
  <si>
    <t>P0Z609Y0009345</t>
  </si>
  <si>
    <t>RSM AIGUA - MARTI BAGES 31 1-6</t>
  </si>
  <si>
    <t>FC1608202</t>
  </si>
  <si>
    <t>1003842622</t>
  </si>
  <si>
    <t>ENDESA ENERGIA XXI SLU P.FUSTER 1-1 MB</t>
  </si>
  <si>
    <t>FC1611036</t>
  </si>
  <si>
    <t>S1M601N0946480</t>
  </si>
  <si>
    <t>REBUT ENDESA</t>
  </si>
  <si>
    <t>15001524</t>
  </si>
  <si>
    <t>INGRES ENDESA</t>
  </si>
  <si>
    <t>10001994</t>
  </si>
  <si>
    <t>Factura rectificativa AC000133</t>
  </si>
  <si>
    <t>AC1704011</t>
  </si>
  <si>
    <t>SM9709N0003112</t>
  </si>
  <si>
    <t>ENDESA - ALT DEL CARME 53 2-3</t>
  </si>
  <si>
    <t>FC1704334</t>
  </si>
  <si>
    <t>S0Z709Y0004745</t>
  </si>
  <si>
    <t>ARAG - DEFENSA JURIDICA DAVID RODRIGUEZ AGUZA</t>
  </si>
  <si>
    <t>FC1706131</t>
  </si>
  <si>
    <t>55-1472013</t>
  </si>
  <si>
    <t>PAGAMENT FRA. CORREOS OF. VIRTUAL</t>
  </si>
  <si>
    <t>15001256</t>
  </si>
  <si>
    <t>RSM AIGUA - CANTABRIC 1-3</t>
  </si>
  <si>
    <t>FC1708195</t>
  </si>
  <si>
    <t>1004179730</t>
  </si>
  <si>
    <t>REGULARITZACIÓ CONSUMS R-1 01.04.14-11.11.15</t>
  </si>
  <si>
    <t>AC1709018</t>
  </si>
  <si>
    <t>S8Z717N0005568</t>
  </si>
  <si>
    <t>PAGAMENT A COMPTE GAM TRAINING APOYO Y FORMACION</t>
  </si>
  <si>
    <t>15001686</t>
  </si>
  <si>
    <t>ENDESA - AL DEL CARME 1-5</t>
  </si>
  <si>
    <t>AC1709001</t>
  </si>
  <si>
    <t>S1Z717N1325653</t>
  </si>
  <si>
    <t>AC1709008</t>
  </si>
  <si>
    <t>S1Z717N1301939</t>
  </si>
  <si>
    <t>ENDESA - ALT DEL CARME 55 B 3-5</t>
  </si>
  <si>
    <t>AC1709011</t>
  </si>
  <si>
    <t>S1Z717N1140911</t>
  </si>
  <si>
    <t>ENDESA - ALT DEL CARME 53 1-9</t>
  </si>
  <si>
    <t>AC1708012</t>
  </si>
  <si>
    <t>S1Z717N1233616</t>
  </si>
  <si>
    <t>CARREC REBUT RSM AIGUA</t>
  </si>
  <si>
    <t>15000238</t>
  </si>
  <si>
    <t>GAS NATURAL SERVICIOS SDG SA ALT CARME 2-4 PATACAD</t>
  </si>
  <si>
    <t>FC1610163</t>
  </si>
  <si>
    <t>FE16321213471986</t>
  </si>
  <si>
    <t>GAS NATURAL SERVICIOS SDG SA ALT CARME 2-6 PATACAD</t>
  </si>
  <si>
    <t>FC1611407</t>
  </si>
  <si>
    <t>FE16321217471628</t>
  </si>
  <si>
    <t>15001521</t>
  </si>
  <si>
    <t>10001993</t>
  </si>
  <si>
    <t>1000005483</t>
  </si>
  <si>
    <t>MANUEL VICENTE RAMON GASPAR</t>
  </si>
  <si>
    <t>PROVISIÓ DE FONS PROCURADOR MANUEL VICENTE</t>
  </si>
  <si>
    <t>15000299</t>
  </si>
  <si>
    <t>REBUT ENDESA ENERGIA SA</t>
  </si>
  <si>
    <t>15000320</t>
  </si>
  <si>
    <t>REUS SERVEIS MUNICIPALS  SA ALT CARME 1 7 PATACADA</t>
  </si>
  <si>
    <t>FC1702280</t>
  </si>
  <si>
    <t>2000038581</t>
  </si>
  <si>
    <t>ENDESA ENERGIA XXI - PINTOR FUSTER ESC B 2-3</t>
  </si>
  <si>
    <t>FC1705196</t>
  </si>
  <si>
    <t>S1M701N0351267</t>
  </si>
  <si>
    <t>RSM AIGUA - CANTABRIL 34 NETEJA</t>
  </si>
  <si>
    <t>FC1706233</t>
  </si>
  <si>
    <t>1004083461</t>
  </si>
  <si>
    <t>PAGAMENT FRA. SOCIEDAD ESTATAL CORREOS Y TELEGRAF</t>
  </si>
  <si>
    <t>15001254</t>
  </si>
  <si>
    <t>ENDESA - PINTOR FUSTER ESC B BXOS 4 009</t>
  </si>
  <si>
    <t>FC1707055</t>
  </si>
  <si>
    <t>S1M701N05455351</t>
  </si>
  <si>
    <t>ENDESA - ALT DEL CARME 55 1-1</t>
  </si>
  <si>
    <t>AC1709002</t>
  </si>
  <si>
    <t>S1Z717N1325566</t>
  </si>
  <si>
    <t>ENDESA - ALT DEL CARME 53 3-3</t>
  </si>
  <si>
    <t>AC1709007</t>
  </si>
  <si>
    <t>S1Z717N1325581</t>
  </si>
  <si>
    <t>ENDESA - ALT DEL CARME 55 1-2</t>
  </si>
  <si>
    <t>AC1709012</t>
  </si>
  <si>
    <t>S1Z717N1134789</t>
  </si>
  <si>
    <t>ENDESA - ALT DEL CARME 55 1-7</t>
  </si>
  <si>
    <t>AC1708011</t>
  </si>
  <si>
    <t>S1Z717N1235454</t>
  </si>
  <si>
    <t>ENDESA - MARTI I BAGES 31 207</t>
  </si>
  <si>
    <t>AC1708016</t>
  </si>
  <si>
    <t>S1Z717N1302454</t>
  </si>
  <si>
    <t>ENDESA - MARTI BAGES 31 110</t>
  </si>
  <si>
    <t>AC1708021</t>
  </si>
  <si>
    <t>S1Z717N1084929</t>
  </si>
  <si>
    <t>ENDESA - CANTABRIC 34 104</t>
  </si>
  <si>
    <t>AC1708025</t>
  </si>
  <si>
    <t>S1Z717N1141684</t>
  </si>
  <si>
    <t>ENDESA - PINTOR FUSTER ESC A 1-3</t>
  </si>
  <si>
    <t>AC1708032</t>
  </si>
  <si>
    <t>S5Z717N0001075</t>
  </si>
  <si>
    <t>RSM AIGUA - CANTABRIC 2-11</t>
  </si>
  <si>
    <t>FC1708194</t>
  </si>
  <si>
    <t>1004179731</t>
  </si>
  <si>
    <t>RSM AIGUA - MARTI I BAGES NETEJA</t>
  </si>
  <si>
    <t>FC1708199</t>
  </si>
  <si>
    <t>1004179733</t>
  </si>
  <si>
    <t>AC1709019</t>
  </si>
  <si>
    <t>S8Z717N0005598</t>
  </si>
  <si>
    <t>ABONAMENT REGULARITZACIÓ R-1 01.04.14 - 11.11.15</t>
  </si>
  <si>
    <t>AC1709023</t>
  </si>
  <si>
    <t>SAZ717N0001875</t>
  </si>
  <si>
    <t>REBUT ENDESA BBVA MB</t>
  </si>
  <si>
    <t>15001659</t>
  </si>
  <si>
    <t>PAGAMENT FRA. P1M709N0014548 ENDESA ENERGIA SA</t>
  </si>
  <si>
    <t>15001673</t>
  </si>
  <si>
    <t xml:space="preserve"> TRANSF. ENDESA ENERGIA XXI -REF.0198TR7721114</t>
  </si>
  <si>
    <t>15001674</t>
  </si>
  <si>
    <t>PAGAMENT FRA. P1M701N1233356 ENDESA ENERGIA SA</t>
  </si>
  <si>
    <t>15001683</t>
  </si>
  <si>
    <t>ENDESA - ALT DEL CARME 1-8</t>
  </si>
  <si>
    <t>AC1709051</t>
  </si>
  <si>
    <t>S1Z717N1406736</t>
  </si>
  <si>
    <t>ENDESA - ALT DEL CARME ESC A 2-8</t>
  </si>
  <si>
    <t>AC1709056</t>
  </si>
  <si>
    <t>S1Z717N1465218</t>
  </si>
  <si>
    <t xml:space="preserve">PAGAMENT FRA. S1M708N0002139 ENDESA ENERGIA XXI </t>
  </si>
  <si>
    <t>15001531</t>
  </si>
  <si>
    <t>AC1709060</t>
  </si>
  <si>
    <t>SGZ717N0004769</t>
  </si>
  <si>
    <t>RSM AIGUA - ALT DEL CARME 53 NETEJA</t>
  </si>
  <si>
    <t>FC1709132</t>
  </si>
  <si>
    <t>1004206333</t>
  </si>
  <si>
    <t>ENDESA - MARTI I BAGES 109</t>
  </si>
  <si>
    <t>AC1709028</t>
  </si>
  <si>
    <t>S8Z717N0003924</t>
  </si>
  <si>
    <t>ENDESA - MARTI I BAGES 205</t>
  </si>
  <si>
    <t>AC1709032</t>
  </si>
  <si>
    <t>SCZ717N0007735</t>
  </si>
  <si>
    <t>ENDESA - ANTONI MARTI BAGES 107</t>
  </si>
  <si>
    <t>AC1709033</t>
  </si>
  <si>
    <t>S1Z717N1417982</t>
  </si>
  <si>
    <t>ENDESA - CANTABRIC EDIF 1 102</t>
  </si>
  <si>
    <t>AC1709038</t>
  </si>
  <si>
    <t>S1Z717N1532258</t>
  </si>
  <si>
    <t>ENDESA - CANTABRIC EDIF 1 SG COM</t>
  </si>
  <si>
    <t>AC1709044</t>
  </si>
  <si>
    <t>S8Z717N0005639</t>
  </si>
  <si>
    <t>ARAG - MONTSERRAT GARCIA RUIZ 551858490</t>
  </si>
  <si>
    <t>FC1710415</t>
  </si>
  <si>
    <t>551858490</t>
  </si>
  <si>
    <t>PAGAMENT FRA. P1M701N1610789 ENDESA ENERGIA SA</t>
  </si>
  <si>
    <t>15002402</t>
  </si>
  <si>
    <t>REBUT ENDESA XXI BBVA MB</t>
  </si>
  <si>
    <t>15002240</t>
  </si>
  <si>
    <t>15002247</t>
  </si>
  <si>
    <t>15002248</t>
  </si>
  <si>
    <t>15002249</t>
  </si>
  <si>
    <t>15002257</t>
  </si>
  <si>
    <t xml:space="preserve">INGRES ENDESA </t>
  </si>
  <si>
    <t>10001137</t>
  </si>
  <si>
    <t>REBUT ENDESA LA CAIXA</t>
  </si>
  <si>
    <t>15002286</t>
  </si>
  <si>
    <t>ENDESA - ALT DEL CARME 55 2-3</t>
  </si>
  <si>
    <t>AC1709013</t>
  </si>
  <si>
    <t>S1Z717N1116245</t>
  </si>
  <si>
    <t>ENDESA - ALT DEL CARME 53 1-8</t>
  </si>
  <si>
    <t>AC1708010</t>
  </si>
  <si>
    <t>S1Z717N1236387</t>
  </si>
  <si>
    <t>ENDESA - MARTI I BAGES 31 112</t>
  </si>
  <si>
    <t>AC1708017</t>
  </si>
  <si>
    <t>S1Z717N1298490</t>
  </si>
  <si>
    <t>ENDESA - MARTI I BAGES 31 107</t>
  </si>
  <si>
    <t>AC1708020</t>
  </si>
  <si>
    <t>S1Z717N1175118</t>
  </si>
  <si>
    <t>ENDESA - ANTONI MARTI BAGES 31 BXOS 19</t>
  </si>
  <si>
    <t>AC1708026</t>
  </si>
  <si>
    <t>S6Z717N0003107</t>
  </si>
  <si>
    <t>ENDESA - COMUNITAT DE MURCIA 4 1-4</t>
  </si>
  <si>
    <t>AC1708029</t>
  </si>
  <si>
    <t>S3Z717N0000598</t>
  </si>
  <si>
    <t>ENDESA - PINTOR FUSTER ESC A 2-4</t>
  </si>
  <si>
    <t>AC1708033</t>
  </si>
  <si>
    <t>S3Z717N0000933</t>
  </si>
  <si>
    <t>RSM AIGUA - MARTI I BAGES 2-8</t>
  </si>
  <si>
    <t>FC1708193</t>
  </si>
  <si>
    <t>1004179732</t>
  </si>
  <si>
    <t>ABONAMENT REGULARITZACIÓ R-1 01.04.14 - 05.11.15</t>
  </si>
  <si>
    <t>AC1709020</t>
  </si>
  <si>
    <t>S7Z717N0003353</t>
  </si>
  <si>
    <t>AC1709022</t>
  </si>
  <si>
    <t>-1.68</t>
  </si>
  <si>
    <t>ENDESA - ALT DEL CARME 1-3</t>
  </si>
  <si>
    <t>AC1709049</t>
  </si>
  <si>
    <t>S1Z717N1379199</t>
  </si>
  <si>
    <t>ENDESA - ALT DEL CARME ESC B 3-2</t>
  </si>
  <si>
    <t>AC1709052</t>
  </si>
  <si>
    <t>S1Z717N1421036</t>
  </si>
  <si>
    <t>ENDESA - ALT DEL CARME 2-2</t>
  </si>
  <si>
    <t>AC1709055</t>
  </si>
  <si>
    <t>S1Z717N1428812</t>
  </si>
  <si>
    <t>ENDESA - MARTI I BAGES 31 201</t>
  </si>
  <si>
    <t>AC1709059</t>
  </si>
  <si>
    <t>S1Z717N1716826</t>
  </si>
  <si>
    <t>15001560</t>
  </si>
  <si>
    <t>ENDESA - CANTABRIC 34 EDIF 1 3-12</t>
  </si>
  <si>
    <t>AC1709061</t>
  </si>
  <si>
    <t>S1Z717N1410467</t>
  </si>
  <si>
    <t>14000090</t>
  </si>
  <si>
    <t>FC1709129</t>
  </si>
  <si>
    <t>1004206330</t>
  </si>
  <si>
    <t>RSM AIGUA - CANTABRIC NETEJA</t>
  </si>
  <si>
    <t>FC1709133</t>
  </si>
  <si>
    <t>1004179734</t>
  </si>
  <si>
    <t>ENDESA - MARTI I BAGES 1-11</t>
  </si>
  <si>
    <t>AC1709027</t>
  </si>
  <si>
    <t>S1Z717N1376304</t>
  </si>
  <si>
    <t>ENDESA - MARTI I BAGES 201</t>
  </si>
  <si>
    <t>AC1709031</t>
  </si>
  <si>
    <t>SCZ717N0007815</t>
  </si>
  <si>
    <t>ENDESA - MARTI I BAGES BXOS 12</t>
  </si>
  <si>
    <t>AC1709034</t>
  </si>
  <si>
    <t>S1Z717N1378518</t>
  </si>
  <si>
    <t>ENDESA - CANTABRIC EDIF 1 103</t>
  </si>
  <si>
    <t>AC1709039</t>
  </si>
  <si>
    <t>S1Z717N1717297</t>
  </si>
  <si>
    <t>ARAG - RAFAEL FERNANDEZ 551060559</t>
  </si>
  <si>
    <t>AC1710008</t>
  </si>
  <si>
    <t>551060559</t>
  </si>
  <si>
    <t>10000167</t>
  </si>
  <si>
    <t>GAS NATURAL SERVICIOS SDG SA ALT CARME 55 PATACADA</t>
  </si>
  <si>
    <t>FC1608348</t>
  </si>
  <si>
    <t>FE16321209022568</t>
  </si>
  <si>
    <t>FC1608160</t>
  </si>
  <si>
    <t>FE16321209022567</t>
  </si>
  <si>
    <t xml:space="preserve">PROV. FONS RECLAMACIO CARME PUIGFEL MANUEL VICENT </t>
  </si>
  <si>
    <t>15001219</t>
  </si>
  <si>
    <t>REBUT ENDESA ENERGIA XXI SLU BBVA MB</t>
  </si>
  <si>
    <t>10001984</t>
  </si>
  <si>
    <t>10001985</t>
  </si>
  <si>
    <t>15001517</t>
  </si>
  <si>
    <t>REBUT MARITIMA SERVEIS SL</t>
  </si>
  <si>
    <t>15001518</t>
  </si>
  <si>
    <t>15001525</t>
  </si>
  <si>
    <t>15001312</t>
  </si>
  <si>
    <t>FC1704188</t>
  </si>
  <si>
    <t>S0Z709Y0003711</t>
  </si>
  <si>
    <t>REUS SERVEIS MUNICIPALS  SA CANTABRIC 2-3 MB2</t>
  </si>
  <si>
    <t>FC1703247</t>
  </si>
  <si>
    <t>1004083455</t>
  </si>
  <si>
    <t>FC1704336</t>
  </si>
  <si>
    <t>S0Z701NY0075789</t>
  </si>
  <si>
    <t>ENDESA - ALT DEL CARME 53 3-2</t>
  </si>
  <si>
    <t>AC1709004</t>
  </si>
  <si>
    <t>S1Z717N1326420</t>
  </si>
  <si>
    <t>ENDESA - ALT DEL CARME 55 ESC B 2-1</t>
  </si>
  <si>
    <t>AC1709005</t>
  </si>
  <si>
    <t>S1Z717N1348207</t>
  </si>
  <si>
    <t>ENDESA - ALT DEL CARME 53 3-5</t>
  </si>
  <si>
    <t>AC1709009</t>
  </si>
  <si>
    <t>S1Z717N272665</t>
  </si>
  <si>
    <t>REGULARITZACIÓ CONSUMS R-1 01.04.14-10.11.15</t>
  </si>
  <si>
    <t>AC1709017</t>
  </si>
  <si>
    <t>S8Z717N0005594</t>
  </si>
  <si>
    <t>AC1709024</t>
  </si>
  <si>
    <t>SAZ717N0001855</t>
  </si>
  <si>
    <t>ENDESA - ALT DEL CAME 53 ESC A 2-9</t>
  </si>
  <si>
    <t>AC1709010</t>
  </si>
  <si>
    <t>S1Z717N1144858</t>
  </si>
  <si>
    <t>ENDESA - ALT DE CARME 55 1-9</t>
  </si>
  <si>
    <t>AC1708008</t>
  </si>
  <si>
    <t>S1Z717N1113358</t>
  </si>
  <si>
    <t>ENDESA - ALT DEL CARME 53 2-7</t>
  </si>
  <si>
    <t>AC1708009</t>
  </si>
  <si>
    <t>S1Z717N1202191</t>
  </si>
  <si>
    <t>ENDESA - ALT DEL CARME 53 2-1</t>
  </si>
  <si>
    <t>AC1708013</t>
  </si>
  <si>
    <t>S1Z717N1231210</t>
  </si>
  <si>
    <t>AC1708014</t>
  </si>
  <si>
    <t>S1Z717N1087825</t>
  </si>
  <si>
    <t>ENDESA - ANTONI MARTI BAGES 31 BXOS 8</t>
  </si>
  <si>
    <t>AC1708018</t>
  </si>
  <si>
    <t>S1Z717N1272608</t>
  </si>
  <si>
    <t>ENDESA - CANTABRIC 34 BXOS 11</t>
  </si>
  <si>
    <t>AC1708019</t>
  </si>
  <si>
    <t>S1Z717N1203491</t>
  </si>
  <si>
    <t>ENDESA - CANTABRIC 31 211</t>
  </si>
  <si>
    <t>AC1708022</t>
  </si>
  <si>
    <t>S1Z717N1235422</t>
  </si>
  <si>
    <t>ENDESA - ANTONI MARTI BAGES 31 201</t>
  </si>
  <si>
    <t>AC1708023</t>
  </si>
  <si>
    <t>S1Z717N1099776</t>
  </si>
  <si>
    <t>ENDESA - PINTOR FUSTER ESC A 1-2</t>
  </si>
  <si>
    <t>AC1708034</t>
  </si>
  <si>
    <t>S2Z717N0000618</t>
  </si>
  <si>
    <t>ENDESA - PINTOR FUSTER ESC B 2-5</t>
  </si>
  <si>
    <t>AC1708035</t>
  </si>
  <si>
    <t>S2Z717N0000617</t>
  </si>
  <si>
    <t>ENDESA - ALT DEL CARME 2-6</t>
  </si>
  <si>
    <t>AC1709048</t>
  </si>
  <si>
    <t>S1Z717N1377749</t>
  </si>
  <si>
    <t>ENDESA - ALT DEL CARME ESC A 3-1</t>
  </si>
  <si>
    <t>AC1709053</t>
  </si>
  <si>
    <t>S1Z717N1424384</t>
  </si>
  <si>
    <t>FC1709130</t>
  </si>
  <si>
    <t>1004206331</t>
  </si>
  <si>
    <t>ENDESA - MARTI I BAGES 204</t>
  </si>
  <si>
    <t>AC1709030</t>
  </si>
  <si>
    <t>SGZ717N0003489</t>
  </si>
  <si>
    <t>ENDESA - PINTOR FUSTER ESC A BXOS 3 003</t>
  </si>
  <si>
    <t>AC1709040</t>
  </si>
  <si>
    <t>SIZ717N0003087</t>
  </si>
  <si>
    <t>SEGUROS CATALANA OCCIDENTE - EXTOR</t>
  </si>
  <si>
    <t>AC1708004</t>
  </si>
  <si>
    <t>T-4147524-F</t>
  </si>
  <si>
    <t>ENDESA PINTOR FUSTER, 75-81 105 (082011895694)</t>
  </si>
  <si>
    <t>AC1710002</t>
  </si>
  <si>
    <t>SKZ717N0001392</t>
  </si>
  <si>
    <t>RSM AIGUA - CANTABRIC, 34 211 (4083755)</t>
  </si>
  <si>
    <t>FC1710249</t>
  </si>
  <si>
    <t>1004206328</t>
  </si>
  <si>
    <t>15002074</t>
  </si>
  <si>
    <t xml:space="preserve">REGULAR.TELEFONICA PERIODE 01/2016 AL 12/2016 </t>
  </si>
  <si>
    <t>AC1711002</t>
  </si>
  <si>
    <t>60J7R5000632</t>
  </si>
  <si>
    <t>INGRES ENDESA ENERGIA XXI BBVA MB</t>
  </si>
  <si>
    <t>10001133</t>
  </si>
  <si>
    <t>15002243</t>
  </si>
  <si>
    <t>15002244</t>
  </si>
  <si>
    <t>15002252</t>
  </si>
  <si>
    <t>ARAG - CANTABRIC, 34 304 (RAMONA PEREZ ACEBEDO)  5</t>
  </si>
  <si>
    <t>FC1711132</t>
  </si>
  <si>
    <t>55-1337275</t>
  </si>
  <si>
    <t>ENDESA - LLUM ALT DEL CARME, 53 1-2 (012070831400)</t>
  </si>
  <si>
    <t>AC1711004</t>
  </si>
  <si>
    <t>SBZ709S0002696</t>
  </si>
  <si>
    <t>GAS NATURAL - C/ALT DEL CARME, 55 (01421605000691)</t>
  </si>
  <si>
    <t>FC1711163</t>
  </si>
  <si>
    <t>PI17142000447990</t>
  </si>
  <si>
    <t>ENDESA - CANTABRIC 34 BXOS 3</t>
  </si>
  <si>
    <t>AC1708015</t>
  </si>
  <si>
    <t>S6Z717N0003116</t>
  </si>
  <si>
    <t>ENDESA - ANTONI MARTI I BAGES 31 2-2</t>
  </si>
  <si>
    <t>AC1708024</t>
  </si>
  <si>
    <t>S2Z717N0000596</t>
  </si>
  <si>
    <t>ENDESA - PINTOR FUSTER 81 2-9</t>
  </si>
  <si>
    <t>AC1708031</t>
  </si>
  <si>
    <t>S1Z717N1077184</t>
  </si>
  <si>
    <t>ENDESA - ALT DE CARME 2-3</t>
  </si>
  <si>
    <t>AC1709050</t>
  </si>
  <si>
    <t>S1Z717N1403843</t>
  </si>
  <si>
    <t>ENDESA - ALT DEL CARME ESC B 2-4</t>
  </si>
  <si>
    <t>AC1709054</t>
  </si>
  <si>
    <t>S1Z717N1426288</t>
  </si>
  <si>
    <t>ENDESA - ALT DEL CARME 2-8</t>
  </si>
  <si>
    <t>AC1709057</t>
  </si>
  <si>
    <t>S1Z717N1468472</t>
  </si>
  <si>
    <t>ENDESA - MARTI I BAGES 106</t>
  </si>
  <si>
    <t>AC1709029</t>
  </si>
  <si>
    <t>S1Z717N1716434</t>
  </si>
  <si>
    <t>ENDESA - CANTABRIC EDIF 1 201</t>
  </si>
  <si>
    <t>AC1709036</t>
  </si>
  <si>
    <t>S8Z717N0007902</t>
  </si>
  <si>
    <t>ENDESA - CANTABRIC EDIF 1 111</t>
  </si>
  <si>
    <t>AC1709037</t>
  </si>
  <si>
    <t>S8Z717N0007493</t>
  </si>
  <si>
    <t>ENDESA - PINTOR FUSTER ESC B BXOS 3 008</t>
  </si>
  <si>
    <t>AC1709041</t>
  </si>
  <si>
    <t>S8Z717N0005341</t>
  </si>
  <si>
    <t>RSM AIGUA - CANTABRIC, 34 103 (4083753)</t>
  </si>
  <si>
    <t>FC1710250</t>
  </si>
  <si>
    <t>1004206327</t>
  </si>
  <si>
    <t>RSM AIGUA - C/ALT DEL CARME, 53-55 ESC 55 NET REUS</t>
  </si>
  <si>
    <t>FC1710353</t>
  </si>
  <si>
    <t>1004206334</t>
  </si>
  <si>
    <t>ENDESA - MARTI I BAGES SG COM</t>
  </si>
  <si>
    <t>AC1709043</t>
  </si>
  <si>
    <t>SCZ717N0007988</t>
  </si>
  <si>
    <t>ARAG - ALFREDO OVIEDO ALMODOVAR</t>
  </si>
  <si>
    <t>FC1710425</t>
  </si>
  <si>
    <t>551571253</t>
  </si>
  <si>
    <t>Abonament Reajust tarifes R-1 11.04.14 -11.11.14</t>
  </si>
  <si>
    <t>AC1710009</t>
  </si>
  <si>
    <t>SJZ717N0002313</t>
  </si>
  <si>
    <t xml:space="preserve">ARAG -  (710005382) MARIA GIMENEZ </t>
  </si>
  <si>
    <t>FC1711062</t>
  </si>
  <si>
    <t>55-1490151</t>
  </si>
  <si>
    <t>PAGAMENT FRA. 0114270360 LA VANGUARDIA</t>
  </si>
  <si>
    <t>15002190</t>
  </si>
  <si>
    <t>REBUT ENDESA BBVA GM</t>
  </si>
  <si>
    <t>15002229</t>
  </si>
  <si>
    <t>15002238</t>
  </si>
  <si>
    <t>15002239</t>
  </si>
  <si>
    <t>15002245</t>
  </si>
  <si>
    <t>15002246</t>
  </si>
  <si>
    <t>15002254</t>
  </si>
  <si>
    <t>15002255</t>
  </si>
  <si>
    <t>15002285</t>
  </si>
  <si>
    <t>REBUT RSM AIGU LA CAIXA</t>
  </si>
  <si>
    <t>15002293</t>
  </si>
  <si>
    <t>10001145</t>
  </si>
  <si>
    <t>10001150</t>
  </si>
  <si>
    <t>REBUT RSM AIGUA LA CAIXA</t>
  </si>
  <si>
    <t>15002303</t>
  </si>
  <si>
    <t>REBUT ARAG 55-1099041</t>
  </si>
  <si>
    <t>15002313</t>
  </si>
  <si>
    <t>RSM - CANTABRIC, 34 212 (4084078)</t>
  </si>
  <si>
    <t>FC1711102</t>
  </si>
  <si>
    <t>1004206326</t>
  </si>
  <si>
    <t>FC1711155</t>
  </si>
  <si>
    <t>SBZ709Y0002696</t>
  </si>
  <si>
    <t>GAS NATURAL - C/ALT DEL CARME, 53 (01421605000690)</t>
  </si>
  <si>
    <t>FC1711165</t>
  </si>
  <si>
    <t>PI17142000459899</t>
  </si>
  <si>
    <t>CAJAMAR - COMISSIO REMESA</t>
  </si>
  <si>
    <t>FC1712189</t>
  </si>
  <si>
    <t>G175860934</t>
  </si>
  <si>
    <t>LIQUIDACIO REMESA</t>
  </si>
  <si>
    <t>10001250</t>
  </si>
  <si>
    <t>1000001083</t>
  </si>
  <si>
    <t>BANCO BILBAO VIZCAYA</t>
  </si>
  <si>
    <t>BBVA - COMISSIO REMESA</t>
  </si>
  <si>
    <t>FC1712207</t>
  </si>
  <si>
    <t>170457A05607637</t>
  </si>
  <si>
    <t>LIQUIDACIO REMESA BBVA GM</t>
  </si>
  <si>
    <t>15002489</t>
  </si>
  <si>
    <t>LIQUIDACIO REMESA BBVA</t>
  </si>
  <si>
    <t>15002490</t>
  </si>
  <si>
    <t>FC1712212</t>
  </si>
  <si>
    <t>170457A05607635</t>
  </si>
  <si>
    <t>LIQUIDACIO REMESA BBVA MB</t>
  </si>
  <si>
    <t>15002494</t>
  </si>
  <si>
    <t>ENDESA - COMUNITAT DE MURCIA, 4 BX-3 (012105459121</t>
  </si>
  <si>
    <t>FC1801243</t>
  </si>
  <si>
    <t>P1M709N0023169</t>
  </si>
  <si>
    <t>15002674</t>
  </si>
  <si>
    <t>EXTORN ARAG MARIA GIMENEZ 00494711632BB</t>
  </si>
  <si>
    <t>10001555</t>
  </si>
  <si>
    <t>Regularització costos Endesa 01.04.2014-11.11.2015</t>
  </si>
  <si>
    <t>AC1710003</t>
  </si>
  <si>
    <t>SEZ717N0003367</t>
  </si>
  <si>
    <t>PAGAMENT REALE PÒL. VEHICLE 7685JVY</t>
  </si>
  <si>
    <t>15000118</t>
  </si>
  <si>
    <t>MOBILS 18.12.2017 A 17.01.2018</t>
  </si>
  <si>
    <t>FC1802070</t>
  </si>
  <si>
    <t>28-B8U1-008840</t>
  </si>
  <si>
    <t>Reparació aire condicionat despatx 30,27 i 56  R-1</t>
  </si>
  <si>
    <t>FC1801312</t>
  </si>
  <si>
    <t>621/17</t>
  </si>
  <si>
    <t>CONTENIDORS WC DONES DE MATERIAL RECICLABLE-RENTOK</t>
  </si>
  <si>
    <t>AC1802002</t>
  </si>
  <si>
    <t>800091965</t>
  </si>
  <si>
    <t>PAGAMENT POLISSA RC. CASER 01.01.2018-31.12.2018</t>
  </si>
  <si>
    <t>15000110</t>
  </si>
  <si>
    <t>EXTORN i RENOVACIÓ BIOEMPRESES 01.01.18-31.12.18</t>
  </si>
  <si>
    <t>AC1802009</t>
  </si>
  <si>
    <t>P9-G- 748000002</t>
  </si>
  <si>
    <t>PAGAMENT FRA. 796 RAFAEL QUIRÓS</t>
  </si>
  <si>
    <t>15001876</t>
  </si>
  <si>
    <t xml:space="preserve">PAGAMENT FRA. S0Z717N0017063 ENDESA ENERGIA XXI </t>
  </si>
  <si>
    <t>15002193</t>
  </si>
  <si>
    <t>10001134</t>
  </si>
  <si>
    <t>15002242</t>
  </si>
  <si>
    <t>15002250</t>
  </si>
  <si>
    <t>15002251</t>
  </si>
  <si>
    <t>INGRES ENDESA ENERGIA XXI SLU</t>
  </si>
  <si>
    <t>10001135</t>
  </si>
  <si>
    <t>15002282</t>
  </si>
  <si>
    <t>15002288</t>
  </si>
  <si>
    <t>10001141</t>
  </si>
  <si>
    <t>EXTORN ARAG (ALBERT SALVADO)</t>
  </si>
  <si>
    <t>10001149</t>
  </si>
  <si>
    <t>15002299</t>
  </si>
  <si>
    <t>ARAG - ASSEG. DEFENSA JURIDICA (MERITXELL FERRANDO</t>
  </si>
  <si>
    <t>FC1711135</t>
  </si>
  <si>
    <t>55-1386537</t>
  </si>
  <si>
    <t>LIQUIDACIO REMSA</t>
  </si>
  <si>
    <t>10001247</t>
  </si>
  <si>
    <t>LIQUIDACIO REMESA LLOGUERS</t>
  </si>
  <si>
    <t>10001248</t>
  </si>
  <si>
    <t>FC1712204</t>
  </si>
  <si>
    <t>170457A05409455</t>
  </si>
  <si>
    <t>15002486</t>
  </si>
  <si>
    <t>FC1712209</t>
  </si>
  <si>
    <t>170457A05196026</t>
  </si>
  <si>
    <t>FC1712210</t>
  </si>
  <si>
    <t>170457A05410103</t>
  </si>
  <si>
    <t>15002497</t>
  </si>
  <si>
    <t>15002498</t>
  </si>
  <si>
    <t>EXTORN ARAG</t>
  </si>
  <si>
    <t>10001552</t>
  </si>
  <si>
    <t>10001556</t>
  </si>
  <si>
    <t>15002689</t>
  </si>
  <si>
    <t>REBUT ARAG 55-1386537</t>
  </si>
  <si>
    <t>15002694</t>
  </si>
  <si>
    <t>Reparacions de l'aire condicionat en despat 37,68,</t>
  </si>
  <si>
    <t>FC1801306</t>
  </si>
  <si>
    <t>539/17</t>
  </si>
  <si>
    <t>Treballs a les comportes  de clima Sala Consell-R1</t>
  </si>
  <si>
    <t>FC1801313</t>
  </si>
  <si>
    <t>414/17</t>
  </si>
  <si>
    <t>PAGAMENT FRA. P1M801N0109802 ENDESA ENERGIA SA</t>
  </si>
  <si>
    <t>15000185</t>
  </si>
  <si>
    <t>ENDESA - PINTOR FUSTER, 75-81 209 (012142723921)</t>
  </si>
  <si>
    <t>FC1802156</t>
  </si>
  <si>
    <t>S1M708N0002776</t>
  </si>
  <si>
    <t>1000001767</t>
  </si>
  <si>
    <t>ESTIVILL BALSELLS, XAVIER</t>
  </si>
  <si>
    <t>PAGAMENT A COMPTE FRA. ESTIVILL BALSELLS, XAVIER</t>
  </si>
  <si>
    <t>15002338</t>
  </si>
  <si>
    <t>ARAG - (55-1299495) MIGUEL ALCARAZ ROMAN</t>
  </si>
  <si>
    <t>AC1801002</t>
  </si>
  <si>
    <t>55 1299495</t>
  </si>
  <si>
    <t>PAGAMENT FRA. P1M801N0132127 ENDESA ENERGIA SA</t>
  </si>
  <si>
    <t>15000240</t>
  </si>
  <si>
    <t>Servei tècnic audiovisual Elektro3</t>
  </si>
  <si>
    <t>FC1802186</t>
  </si>
  <si>
    <t>18 92</t>
  </si>
  <si>
    <t>ARAG - PINTOR FUSTER, 75-81 209 (55-1673424)</t>
  </si>
  <si>
    <t>FC1802198</t>
  </si>
  <si>
    <t>55-1673424</t>
  </si>
  <si>
    <t>ARAG - ASSEG. JURIDICA LLOGATERS (MARINA PRUNERA L</t>
  </si>
  <si>
    <t>FC1802199</t>
  </si>
  <si>
    <t>55-1432652</t>
  </si>
  <si>
    <t>1000003853</t>
  </si>
  <si>
    <t>REUS MODELS S.L.</t>
  </si>
  <si>
    <t>HOSTESSES SHOW ROOM DIENE</t>
  </si>
  <si>
    <t>FC1802203</t>
  </si>
  <si>
    <t>1808/MSM</t>
  </si>
  <si>
    <t>ENDESA - C/PINTOR FUSTER, 75-81 203 (082035515151)</t>
  </si>
  <si>
    <t>FC1802214</t>
  </si>
  <si>
    <t>P1M801N0090417</t>
  </si>
  <si>
    <t>ENDESA - COMUNITAT DE MURCIA, 4 BX4 (082035515656)</t>
  </si>
  <si>
    <t>FC1802218</t>
  </si>
  <si>
    <t>P1M801N0090423</t>
  </si>
  <si>
    <t>ENDESA - C/COMUNITAT DE MURCIA, 4 2-2 (08203551569</t>
  </si>
  <si>
    <t>FC1802221</t>
  </si>
  <si>
    <t>P1M801N0090424</t>
  </si>
  <si>
    <t>ENDESA - ALT DEL CARME, 55 2-6 (012140350495)</t>
  </si>
  <si>
    <t>FC1802227</t>
  </si>
  <si>
    <t>S1M801N0017941</t>
  </si>
  <si>
    <t>ENDESA - C/ANTONI MARTI BAGES, 31 204 (01213199778</t>
  </si>
  <si>
    <t>FC1802230</t>
  </si>
  <si>
    <t>S1M801N0060102</t>
  </si>
  <si>
    <t>EURO DEPOT- COMPRA CUINA MBI 008</t>
  </si>
  <si>
    <t>FC1802233</t>
  </si>
  <si>
    <t>7530-0166436</t>
  </si>
  <si>
    <t>RSM - CR DE LA COMUNITAT DE MURCIA, 4 3-2 (4078159</t>
  </si>
  <si>
    <t>FC1802240</t>
  </si>
  <si>
    <t>1004325366</t>
  </si>
  <si>
    <t>RSM - CR DE LA COMUNITAT DE MURCIA, 4 1-2 (4075435</t>
  </si>
  <si>
    <t>FC1802243</t>
  </si>
  <si>
    <t>1004325367</t>
  </si>
  <si>
    <t>RSM - C/PINTOR FUSTER, 75-81 JARDI -REUS- (4075454</t>
  </si>
  <si>
    <t>FC1802249</t>
  </si>
  <si>
    <t>1004325379</t>
  </si>
  <si>
    <t>RSM - C/ANTONI MARTI BAGES, 31 NETEJA REUS (407546</t>
  </si>
  <si>
    <t>FC1802252</t>
  </si>
  <si>
    <t>1004325384</t>
  </si>
  <si>
    <t>RSM - C/PINTOR FUSTER, 75-81 203 REUS (4075459)</t>
  </si>
  <si>
    <t>FC1802255</t>
  </si>
  <si>
    <t>1004325380</t>
  </si>
  <si>
    <t>RSM - C/PINTOR FUSTER, 75-81 101 REUS (4077153)</t>
  </si>
  <si>
    <t>FC1802258</t>
  </si>
  <si>
    <t>1004325373</t>
  </si>
  <si>
    <t>RSM - CANTABRIC, 34 104 (4085751)</t>
  </si>
  <si>
    <t>FC1802261</t>
  </si>
  <si>
    <t>1004325381</t>
  </si>
  <si>
    <t>FC1802264</t>
  </si>
  <si>
    <t>2000043159</t>
  </si>
  <si>
    <t>PAGAMENT PÒL.042349500 ALLIANZ 01.01.18 A 31.12.18</t>
  </si>
  <si>
    <t>15000159</t>
  </si>
  <si>
    <t>ARAG - ASSEG. DEF. JURIDICA (ABDELMAJID EL MACHICH</t>
  </si>
  <si>
    <t>FC1802109</t>
  </si>
  <si>
    <t>55-1413831</t>
  </si>
  <si>
    <t>ARAG - ANTONI MARTI BAGES, 31 204 (55-1667474)</t>
  </si>
  <si>
    <t>FC1802110</t>
  </si>
  <si>
    <t>55-1667474</t>
  </si>
  <si>
    <t>7000000096</t>
  </si>
  <si>
    <t>ANGLOXELL, SL</t>
  </si>
  <si>
    <t>INTERESSOS PENALITZACIO 2012/2017 MAS BOFARULL</t>
  </si>
  <si>
    <t>10001403</t>
  </si>
  <si>
    <t>10001752</t>
  </si>
  <si>
    <t>AMBULÀNCIA FIRST LEGO LEAGUE</t>
  </si>
  <si>
    <t>FC1802195</t>
  </si>
  <si>
    <t>18-50</t>
  </si>
  <si>
    <t>ENDESA - C/PINTOR FUSTER, 75-81 202 (082035515257)</t>
  </si>
  <si>
    <t>FC1802209</t>
  </si>
  <si>
    <t>P1M801N0090419</t>
  </si>
  <si>
    <t>PAGAMENT COMISSIO</t>
  </si>
  <si>
    <t>ENDESA - PINTOTR FUSTER, 75-81 008 (082035580475)</t>
  </si>
  <si>
    <t>FC1802212</t>
  </si>
  <si>
    <t>P1M801N0090586</t>
  </si>
  <si>
    <t>ENDESA - COMUNITAT DE MURCIA, 4 1-2 (082035515772)</t>
  </si>
  <si>
    <t>FC1802216</t>
  </si>
  <si>
    <t>P1M801N0090425</t>
  </si>
  <si>
    <t>ENDESA - COMUNITAT DE MURCIA, 4 BX1 (082035515622)</t>
  </si>
  <si>
    <t>FC1802219</t>
  </si>
  <si>
    <t>P1M801N0090422</t>
  </si>
  <si>
    <t>FC1802225</t>
  </si>
  <si>
    <t>P1M801N0167553</t>
  </si>
  <si>
    <t>FC1802232</t>
  </si>
  <si>
    <t>S1M701N1133568</t>
  </si>
  <si>
    <t>RSM - CR DE LA COMUNITAT DE MURCIA, 4 2-2 (4075436</t>
  </si>
  <si>
    <t>FC1802241</t>
  </si>
  <si>
    <t>1004325368</t>
  </si>
  <si>
    <t>RSM - CR DE LA COMUNITAT DE MURCIA, 4 1-1 (4075438</t>
  </si>
  <si>
    <t>FC1802244</t>
  </si>
  <si>
    <t>1004325370</t>
  </si>
  <si>
    <t>RSM - ALT DEL CARME 53-55 ESC 53 NET - REUS - (407</t>
  </si>
  <si>
    <t>FC1802247</t>
  </si>
  <si>
    <t>1004325387</t>
  </si>
  <si>
    <t>RSM - C/ALT DEL CARME, 53-55 ESC 55 NET REUS (4076</t>
  </si>
  <si>
    <t>FC1802250</t>
  </si>
  <si>
    <t>1004325388</t>
  </si>
  <si>
    <t>RSM - CR PINTOR FUSTER, 75-81 005 (4075448)</t>
  </si>
  <si>
    <t>FC1802259</t>
  </si>
  <si>
    <t>1004325376</t>
  </si>
  <si>
    <t>RSM - ANTONI MARTI BAGES, 31 101 (4085752)</t>
  </si>
  <si>
    <t>FC1802262</t>
  </si>
  <si>
    <t>1004325382</t>
  </si>
  <si>
    <t>RSM - AIGUA COMUNITAT DE MURCIA, 4 2-1 (4079557)</t>
  </si>
  <si>
    <t>FC1802265</t>
  </si>
  <si>
    <t>2000043304</t>
  </si>
  <si>
    <t>RSM - ANTONI MARTI BAGES, 31 205 (4084456)</t>
  </si>
  <si>
    <t>FC1802269</t>
  </si>
  <si>
    <t>2000043268</t>
  </si>
  <si>
    <t>PAGAMENT FRA. P1M801N0167557 ENDESA ENERGIA SA</t>
  </si>
  <si>
    <t>15000279</t>
  </si>
  <si>
    <t>PAGAMENT FRA. P1M801N0167558 ENDESA ENERGIA SA</t>
  </si>
  <si>
    <t>15000286</t>
  </si>
  <si>
    <t>PAGAMENT FRA. P1M701N1627924 ENDESA ENERGIA SA</t>
  </si>
  <si>
    <t>15002443</t>
  </si>
  <si>
    <t>15002253</t>
  </si>
  <si>
    <t>10001136</t>
  </si>
  <si>
    <t>15002283</t>
  </si>
  <si>
    <t>15002289</t>
  </si>
  <si>
    <t>EXTORN ARAG SE SUCURSAL EN ESPAÑA</t>
  </si>
  <si>
    <t>10001138</t>
  </si>
  <si>
    <t>10001142</t>
  </si>
  <si>
    <t>10001143</t>
  </si>
  <si>
    <t>10001144</t>
  </si>
  <si>
    <t>15002294</t>
  </si>
  <si>
    <t>REBUT ARAG 55-1067188</t>
  </si>
  <si>
    <t>15002301</t>
  </si>
  <si>
    <t>REBUT ARAG 55-1299495</t>
  </si>
  <si>
    <t>15002302</t>
  </si>
  <si>
    <t>FC1712188</t>
  </si>
  <si>
    <t>G175860930</t>
  </si>
  <si>
    <t>FC1712191</t>
  </si>
  <si>
    <t>H171457191</t>
  </si>
  <si>
    <t>FC1712203</t>
  </si>
  <si>
    <t>170457A05196029</t>
  </si>
  <si>
    <t>FC1712206</t>
  </si>
  <si>
    <t>170457A05607638</t>
  </si>
  <si>
    <t>15002485</t>
  </si>
  <si>
    <t>REPARACIÓ AVARIA AA/CC - R-1</t>
  </si>
  <si>
    <t>FC1712216</t>
  </si>
  <si>
    <t>665/17</t>
  </si>
  <si>
    <t>REBUT ARAG 55-1571253</t>
  </si>
  <si>
    <t>15002669</t>
  </si>
  <si>
    <t>15002672</t>
  </si>
  <si>
    <t>REBUT ARAG 55-1585490</t>
  </si>
  <si>
    <t>15002673</t>
  </si>
  <si>
    <t>REBUT ARAG 55-1379231</t>
  </si>
  <si>
    <t>15002690</t>
  </si>
  <si>
    <t>Reparació valv. inversora maquina nº 7. R-1</t>
  </si>
  <si>
    <t>FC1801305</t>
  </si>
  <si>
    <t>712/17</t>
  </si>
  <si>
    <t>Reparació conductes climatització Sala Consell-R1</t>
  </si>
  <si>
    <t>FC1801309</t>
  </si>
  <si>
    <t>413/17</t>
  </si>
  <si>
    <t>Reparació A/A zona D-Core i Sala del Consell. R-1</t>
  </si>
  <si>
    <t>FC1801311</t>
  </si>
  <si>
    <t>511/17</t>
  </si>
  <si>
    <t>MANTENIMENTS I NETEGES - NETEJA ESCALA (INCENDI HA</t>
  </si>
  <si>
    <t>FC1802066</t>
  </si>
  <si>
    <t>1/29057</t>
  </si>
  <si>
    <t>PAGAMENT FRA. P1M801N0132128 ENDESA ENERGIA SA</t>
  </si>
  <si>
    <t>15000237</t>
  </si>
  <si>
    <t xml:space="preserve">REBUT ENDESA </t>
  </si>
  <si>
    <t>10001140</t>
  </si>
  <si>
    <t>10001146</t>
  </si>
  <si>
    <t>10001147</t>
  </si>
  <si>
    <t>15002298</t>
  </si>
  <si>
    <t>REBUT ARAG 55-1060543</t>
  </si>
  <si>
    <t>15002316</t>
  </si>
  <si>
    <t>ARAG - DEF. JURIDICA GEORGINA AGELL</t>
  </si>
  <si>
    <t>FC1801124</t>
  </si>
  <si>
    <t>55 1379231</t>
  </si>
  <si>
    <t>CASER - EXTORN RC</t>
  </si>
  <si>
    <t>AC1801003</t>
  </si>
  <si>
    <t>01075269.</t>
  </si>
  <si>
    <t>CAJAMAR - COMISSIO REMESES</t>
  </si>
  <si>
    <t>FC1712190</t>
  </si>
  <si>
    <t>H171126199</t>
  </si>
  <si>
    <t>COMISSIO REMESA</t>
  </si>
  <si>
    <t>10001249</t>
  </si>
  <si>
    <t>FC1712202</t>
  </si>
  <si>
    <t>170457A05196028</t>
  </si>
  <si>
    <t>FC1712205</t>
  </si>
  <si>
    <t>170457A05409454</t>
  </si>
  <si>
    <t>15002487</t>
  </si>
  <si>
    <t>15002488</t>
  </si>
  <si>
    <t>FC1712208</t>
  </si>
  <si>
    <t>170457A05196027</t>
  </si>
  <si>
    <t>FC1712211</t>
  </si>
  <si>
    <t>170457A05607636</t>
  </si>
  <si>
    <t>15002495</t>
  </si>
  <si>
    <t>15002496</t>
  </si>
  <si>
    <t>TRANSFERENCIA GUERIN</t>
  </si>
  <si>
    <t>15002666</t>
  </si>
  <si>
    <t>REBUT ARAG 55-1337275</t>
  </si>
  <si>
    <t>15002675</t>
  </si>
  <si>
    <t>REBUT ARAG 55-1360999</t>
  </si>
  <si>
    <t>15002676</t>
  </si>
  <si>
    <t>15002680</t>
  </si>
  <si>
    <t>REBUT ARAG 55-1373627</t>
  </si>
  <si>
    <t>15002681</t>
  </si>
  <si>
    <t>Reparació aire condicionat màquina nº 6. REDESSA 1</t>
  </si>
  <si>
    <t>FC1801264</t>
  </si>
  <si>
    <t>585/17</t>
  </si>
  <si>
    <t>RSM AIGUA - CR ANTONI MARTI BAGES, 31 2 8 (4076176</t>
  </si>
  <si>
    <t>FC1710251</t>
  </si>
  <si>
    <t>1004206329</t>
  </si>
  <si>
    <t>AIGUA CONTRA INCENIDIS 01.07.2017-31.12.2017  R-1</t>
  </si>
  <si>
    <t>FC1802047</t>
  </si>
  <si>
    <t>1004336148</t>
  </si>
  <si>
    <t>AIGUA C.I.  BIOEMPRESES 01.07.2017-31.12.2017</t>
  </si>
  <si>
    <t>FC1802059</t>
  </si>
  <si>
    <t>1004336147</t>
  </si>
  <si>
    <t>ARAG - DEF. JURIDICA 55-1060543 (JERONIMO CALDERON</t>
  </si>
  <si>
    <t>FC1802107</t>
  </si>
  <si>
    <t>55-1060543</t>
  </si>
  <si>
    <t>FC1802108</t>
  </si>
  <si>
    <t>55-1260619</t>
  </si>
  <si>
    <t>ENDESA - COMUNITAT DE MURCIA, 4 BX-3 (082035580631</t>
  </si>
  <si>
    <t>FC1802113</t>
  </si>
  <si>
    <t>P0Z709Y0055043</t>
  </si>
  <si>
    <t xml:space="preserve">AFLORAMENT TERRENY MAS BOFARULL </t>
  </si>
  <si>
    <t>1000005723</t>
  </si>
  <si>
    <t>JARDI CAMP DE TARRAGONA, S.L.</t>
  </si>
  <si>
    <t>PAGAMENT A COMPTE  JARDI CAMP DE TARRAGONA, S.L.</t>
  </si>
  <si>
    <t>15000193</t>
  </si>
  <si>
    <t>BUTAQUES I TAULETES TERRASSA FOYER</t>
  </si>
  <si>
    <t>FC1802185</t>
  </si>
  <si>
    <t>80600010</t>
  </si>
  <si>
    <t>EXTORN PÒL.TREBALLADORS</t>
  </si>
  <si>
    <t>15000250</t>
  </si>
  <si>
    <t>Càtering Elektro3</t>
  </si>
  <si>
    <t>FC1802187</t>
  </si>
  <si>
    <t>NT1800047</t>
  </si>
  <si>
    <t>ARAG - ASSEG. DEFENSA JURIDICA (PEDRO RECHE HERRAN</t>
  </si>
  <si>
    <t>FC1802200</t>
  </si>
  <si>
    <t>55-1163734.</t>
  </si>
  <si>
    <t>ARAG - ASSEG. DEFENSA JURIDICA (TAOUFIK ZOUHAIR) 5</t>
  </si>
  <si>
    <t>FC1802201</t>
  </si>
  <si>
    <t>55-1422452</t>
  </si>
  <si>
    <t>ENDESA - C/PINTOR FUSTER, 75-81 005 (082035515373)</t>
  </si>
  <si>
    <t>FC1802206</t>
  </si>
  <si>
    <t>P1M801N0090421</t>
  </si>
  <si>
    <t>ENDESA - C/PINTOR FUSTER, 75-81 108 (082035515316)</t>
  </si>
  <si>
    <t>FC1802210</t>
  </si>
  <si>
    <t>P1M801N0090420</t>
  </si>
  <si>
    <t>ENDESA - PINTOR FUSTER, 75-81 101 (082035580739)</t>
  </si>
  <si>
    <t>FC1802211</t>
  </si>
  <si>
    <t>P1M801N0090589</t>
  </si>
  <si>
    <t>ENDESA - COMUNITAT DE MURCIA, 4 3-2 (082035580553)</t>
  </si>
  <si>
    <t>FC1802220</t>
  </si>
  <si>
    <t>P1M801N0090587</t>
  </si>
  <si>
    <t>FC1802226</t>
  </si>
  <si>
    <t>S1M801N0000051</t>
  </si>
  <si>
    <t>ENDESA - CANTABRIC, 34 104 (012147652362)</t>
  </si>
  <si>
    <t>FC1802229</t>
  </si>
  <si>
    <t>S0Z802N0003398</t>
  </si>
  <si>
    <t>FC1802242</t>
  </si>
  <si>
    <t>1004325365</t>
  </si>
  <si>
    <t>RSM - CR DE LA COMUNITAT DE MURCIA, 4 PB4 (4075441</t>
  </si>
  <si>
    <t>FC1802245</t>
  </si>
  <si>
    <t>1004325371</t>
  </si>
  <si>
    <t>RSM - CR PINTOR FISTER, 75-81 DIPOSIT REUS (407544</t>
  </si>
  <si>
    <t>FC1802248</t>
  </si>
  <si>
    <t>1004325377</t>
  </si>
  <si>
    <t>RSM - CR ANTONI MARTI BAGES, 31 BCI (4073829)</t>
  </si>
  <si>
    <t>FC1802253</t>
  </si>
  <si>
    <t>1004336146</t>
  </si>
  <si>
    <t>RSM - CR PINTOR FUSTER, 75-81 202 REUS (4075447)</t>
  </si>
  <si>
    <t>FC1802256</t>
  </si>
  <si>
    <t>1004325375</t>
  </si>
  <si>
    <t>FC1802260</t>
  </si>
  <si>
    <t>1004325383</t>
  </si>
  <si>
    <t>ENDESA - C/PINTOR FUSTER, 75-81 201 (012131991141)</t>
  </si>
  <si>
    <t>FC1801045</t>
  </si>
  <si>
    <t>S1M701N1036174</t>
  </si>
  <si>
    <t xml:space="preserve">CORREOS - ENVIAMENT CONTRACTE TANCA PUBLICITARIA </t>
  </si>
  <si>
    <t>FC1801092</t>
  </si>
  <si>
    <t>FR020174694344</t>
  </si>
  <si>
    <t>SALTOKI - INTERACUMULADOR</t>
  </si>
  <si>
    <t>AC1802011</t>
  </si>
  <si>
    <t>63415</t>
  </si>
  <si>
    <t>ENDESA - COMUNITAT DE MURCIA, 4 2-1 (012085346522)</t>
  </si>
  <si>
    <t>FC1802154</t>
  </si>
  <si>
    <t>S0Z717Y0000966</t>
  </si>
  <si>
    <t>SCHIBSTED - PUBLICITAT FOTOCASA (SCHIBSTED)</t>
  </si>
  <si>
    <t>FC1802162</t>
  </si>
  <si>
    <t>F001027036</t>
  </si>
  <si>
    <t>FC1802164</t>
  </si>
  <si>
    <t>28-A8U1-088373</t>
  </si>
  <si>
    <t>REBUT ARAG 55-1635941</t>
  </si>
  <si>
    <t>15002658</t>
  </si>
  <si>
    <t>FC1802268</t>
  </si>
  <si>
    <t>200043270</t>
  </si>
  <si>
    <t>PAGAMENT FRA. P1M801N0167553 ENDESA ENERGIA SA</t>
  </si>
  <si>
    <t>15000276</t>
  </si>
  <si>
    <t>PAGAMENT FRA. P1M801N0167555 ENDESA ENERGIA SA</t>
  </si>
  <si>
    <t>15000277</t>
  </si>
  <si>
    <t>15000285</t>
  </si>
  <si>
    <t>ENDESA - PINTOR FUSTER, 75-81 BLOC, ESC B BAJO-2 0</t>
  </si>
  <si>
    <t>FC1801044</t>
  </si>
  <si>
    <t>S1M701N1039307</t>
  </si>
  <si>
    <t>ENDESA - DE LA COMUNITAT DE MURCIA, 4 3-2 (0120708</t>
  </si>
  <si>
    <t>FC1802155</t>
  </si>
  <si>
    <t>S0Z717Y0000965</t>
  </si>
  <si>
    <t>TRASPÀS CTE. FRA. ENDESA XXI a ENDESA FC1801243</t>
  </si>
  <si>
    <t>10001773</t>
  </si>
  <si>
    <t>1000000142</t>
  </si>
  <si>
    <t>ARTS GRAFIQUES RABASSA SA</t>
  </si>
  <si>
    <t>TARGETES VISITA ROBERT FRANQUET</t>
  </si>
  <si>
    <t>FC1802170</t>
  </si>
  <si>
    <t>0011</t>
  </si>
  <si>
    <t xml:space="preserve">PAGAMENT FRA. 1004336146 REUS SERVEIS MUNICIPALS  </t>
  </si>
  <si>
    <t>15000077</t>
  </si>
  <si>
    <t>FC1802267</t>
  </si>
  <si>
    <t>2000043271</t>
  </si>
  <si>
    <t>PAGAMENT FRA. P10801N0167554 ENDESA ENERGIA SA</t>
  </si>
  <si>
    <t>15000274</t>
  </si>
  <si>
    <t>PAGAMENT FRA. P1M801N0167556 ENDESA ENERGIA SA</t>
  </si>
  <si>
    <t>15000275</t>
  </si>
  <si>
    <t>PAGAMENT FRA. APSA TEC 2003, SL</t>
  </si>
  <si>
    <t>15000009</t>
  </si>
  <si>
    <t>Reparació aire condicionat màquina nº 6. REDESSA I</t>
  </si>
  <si>
    <t>FC1801169</t>
  </si>
  <si>
    <t>524/17</t>
  </si>
  <si>
    <t>ENDESA - CANTABRIC, 34 103 (012127370658)</t>
  </si>
  <si>
    <t>FC1801032</t>
  </si>
  <si>
    <t>S1M701N1043396</t>
  </si>
  <si>
    <t>ENDESA - C/PINTOR FUSTER, 75-81 (001) 012123918191</t>
  </si>
  <si>
    <t>FC1801074</t>
  </si>
  <si>
    <t>SME701N1853572</t>
  </si>
  <si>
    <t>COMANDA MATERIAL OFICINA TECNO/FIRA</t>
  </si>
  <si>
    <t>FC1802171</t>
  </si>
  <si>
    <t>00219842</t>
  </si>
  <si>
    <t>1000005504</t>
  </si>
  <si>
    <t>HELVETIA COMPANIA SUIZA SA DE SEGUROS Y REASEGUROS</t>
  </si>
  <si>
    <t xml:space="preserve">PAG. ASSE. CARRITLLA 01.02.18-31.12.18-HELVETIA </t>
  </si>
  <si>
    <t>15000222</t>
  </si>
  <si>
    <t>B7A510007898</t>
  </si>
  <si>
    <t>ARAG - ASSEG. DEFENSA JURIDICA (JOSE A. MERINO MAR</t>
  </si>
  <si>
    <t>FC1802196</t>
  </si>
  <si>
    <t>55-1154438</t>
  </si>
  <si>
    <t>EFECTIU  RSM aigua 2000041509</t>
  </si>
  <si>
    <t>15002707</t>
  </si>
  <si>
    <t>ARAG - COMUNITAT DE MURCIA, 4 BX-2 (55-1658281)</t>
  </si>
  <si>
    <t>FC1802111</t>
  </si>
  <si>
    <t>55-1658281</t>
  </si>
  <si>
    <t>EXTORN POL.CAMARA DE VIGILANCIA EDIF TECNO</t>
  </si>
  <si>
    <t>AC1802005</t>
  </si>
  <si>
    <t>PAGAMENT FRA. P1M801N0090588 ENDESA ENERGIA</t>
  </si>
  <si>
    <t>15000173</t>
  </si>
  <si>
    <t xml:space="preserve">PAGAMENT FRA. 1004352091 REUS SERVEIS MUNICIPALS </t>
  </si>
  <si>
    <t>15000189</t>
  </si>
  <si>
    <t>ENDESA - CANTABRIC, 34 211 (012127371934)</t>
  </si>
  <si>
    <t>FC1802148</t>
  </si>
  <si>
    <t>S1M701N1139984</t>
  </si>
  <si>
    <t>FC1802149</t>
  </si>
  <si>
    <t>S1M709N0013793</t>
  </si>
  <si>
    <t>ENDESA - C/PINTOR FUSTER, 75-81 BLOC, ESC-A 1-1 10</t>
  </si>
  <si>
    <t>FC1802152</t>
  </si>
  <si>
    <t>S0Z717Y0000964</t>
  </si>
  <si>
    <t>ENDESA - C/PINTOR FUSTER, 75-81 008 (012109503366)</t>
  </si>
  <si>
    <t>FC1802153</t>
  </si>
  <si>
    <t>S0Z717Y0000967</t>
  </si>
  <si>
    <t>FC1802157</t>
  </si>
  <si>
    <t>S1M708N0002816</t>
  </si>
  <si>
    <t>FC1802158</t>
  </si>
  <si>
    <t>S1M701N1171442</t>
  </si>
  <si>
    <t xml:space="preserve">ARAG - </t>
  </si>
  <si>
    <t>FC1801128</t>
  </si>
  <si>
    <t>55-1398014</t>
  </si>
  <si>
    <t>ARAG - ALT DEL CARME, 53-55 (ANA MARIA LLORT TRILL</t>
  </si>
  <si>
    <t>FC1802197</t>
  </si>
  <si>
    <t>55-1430887</t>
  </si>
  <si>
    <t>ENDESA - C/PINTOR FUSTER, 75-81 004 (082035515295)</t>
  </si>
  <si>
    <t>FC1802208</t>
  </si>
  <si>
    <t>P1M801N0103528</t>
  </si>
  <si>
    <t>ENDESA - C/PINTOR FUSTER, 75-81 208 (082035515198)</t>
  </si>
  <si>
    <t>FC1802213</t>
  </si>
  <si>
    <t>P1M801N0090418</t>
  </si>
  <si>
    <t>ENDESA - C/COMUNITAT DE MURCIA, 4 1-1 (08203552082</t>
  </si>
  <si>
    <t>FC1802217</t>
  </si>
  <si>
    <t>P1M801N0091044</t>
  </si>
  <si>
    <t>ENDESA - COMUNITAT DE MURCIA, 4 2-1 (082035580671)</t>
  </si>
  <si>
    <t>FC1802222</t>
  </si>
  <si>
    <t>P1M801N0090588</t>
  </si>
  <si>
    <t>ENDESA - C/COMUNITAT DE MURCIA, 4 1-3 (08203551674</t>
  </si>
  <si>
    <t>FC1802223</t>
  </si>
  <si>
    <t>P1M809N003874</t>
  </si>
  <si>
    <t>FC1802224</t>
  </si>
  <si>
    <t>P1M801N0167558</t>
  </si>
  <si>
    <t>FC1802228</t>
  </si>
  <si>
    <t>S1M801N0106379</t>
  </si>
  <si>
    <t>FC1802231</t>
  </si>
  <si>
    <t>S1M801N0051352</t>
  </si>
  <si>
    <t>MANTENIMENTS I NETEGES - NETEJA APARCAMENT PK MBII</t>
  </si>
  <si>
    <t>FC1802236</t>
  </si>
  <si>
    <t>1/29.066</t>
  </si>
  <si>
    <t>RSM - CR COMUNITAT DE MURICA, 4 PB-1 (4075442)</t>
  </si>
  <si>
    <t>FC1802246</t>
  </si>
  <si>
    <t>1004325372</t>
  </si>
  <si>
    <t>RSM - CR COMUNITAT DE MURCIA, 4 NETEJA (4075437)</t>
  </si>
  <si>
    <t>FC1802251</t>
  </si>
  <si>
    <t>1004325369</t>
  </si>
  <si>
    <t>RSM - CR PINTOR FUSTER, 75-81 208 REUS (4075451)</t>
  </si>
  <si>
    <t>FC1802254</t>
  </si>
  <si>
    <t>1004325378</t>
  </si>
  <si>
    <t>RSM - C/PINTOR FUSTER, 75-81 108 REUS (4075446)</t>
  </si>
  <si>
    <t>FC1802257</t>
  </si>
  <si>
    <t>1004325374</t>
  </si>
  <si>
    <t>RSM - C/CANTABRIC, 34 NETEJA REUS (4075468)</t>
  </si>
  <si>
    <t>FC1802263</t>
  </si>
  <si>
    <t>1004325385</t>
  </si>
  <si>
    <t>FC1802266</t>
  </si>
  <si>
    <t>2000043272</t>
  </si>
  <si>
    <t>PAGAMENT FRA. P1M801N0178694 ENDESA ENERGIA SA</t>
  </si>
  <si>
    <t>15000272</t>
  </si>
  <si>
    <t>PAGAMENT FRA. P1M801N0168556 ENDESA ENERGIA SA</t>
  </si>
  <si>
    <t>15000273</t>
  </si>
  <si>
    <t>PAGAMENT FRA. P1M808N0003738 ENDESA ENERGIA SA</t>
  </si>
  <si>
    <t>15000280</t>
  </si>
  <si>
    <t>ENDESA - CANTABRIC, 34 212 (012128955026)</t>
  </si>
  <si>
    <t>FC1801033</t>
  </si>
  <si>
    <t>S1M701N1042864</t>
  </si>
  <si>
    <t>FC1801047</t>
  </si>
  <si>
    <t>S1M701N1042966</t>
  </si>
  <si>
    <t>NUL-Cartró pluma faristol Rdp Creativos educativos</t>
  </si>
  <si>
    <t>AC1802012</t>
  </si>
  <si>
    <t>Auto+Ocultar+Valores+Formulas=Hoja16,Hoja9,Hoja12</t>
  </si>
  <si>
    <t>Auto+Ocultar+Valores+Formulas=Hoja16,Hoja9,Hoja12+FormulasOnly</t>
  </si>
  <si>
    <t>Auto+Ocultar+Valores+Formulas=Hoja17,Hoja14,Hoja15</t>
  </si>
  <si>
    <t>22.48</t>
  </si>
  <si>
    <t>42504</t>
  </si>
  <si>
    <t>42513</t>
  </si>
  <si>
    <t>42535</t>
  </si>
  <si>
    <t>1456.56</t>
  </si>
  <si>
    <t>42634</t>
  </si>
  <si>
    <t>42674</t>
  </si>
  <si>
    <t>42664</t>
  </si>
  <si>
    <t>42671</t>
  </si>
  <si>
    <t>-8.26</t>
  </si>
  <si>
    <t>42536</t>
  </si>
  <si>
    <t>42643</t>
  </si>
  <si>
    <t>42566</t>
  </si>
  <si>
    <t>42580</t>
  </si>
  <si>
    <t>290.39</t>
  </si>
  <si>
    <t>42619</t>
  </si>
  <si>
    <t>42649</t>
  </si>
  <si>
    <t>8.17</t>
  </si>
  <si>
    <t>79.33</t>
  </si>
  <si>
    <t>42514</t>
  </si>
  <si>
    <t>42705</t>
  </si>
  <si>
    <t>18656.57</t>
  </si>
  <si>
    <t>42691</t>
  </si>
  <si>
    <t>231</t>
  </si>
  <si>
    <t>42552</t>
  </si>
  <si>
    <t>280.42</t>
  </si>
  <si>
    <t>42555</t>
  </si>
  <si>
    <t>144.11</t>
  </si>
  <si>
    <t>42438</t>
  </si>
  <si>
    <t>42473</t>
  </si>
  <si>
    <t>66.45</t>
  </si>
  <si>
    <t>42781</t>
  </si>
  <si>
    <t>42822</t>
  </si>
  <si>
    <t>42790</t>
  </si>
  <si>
    <t>-321.34</t>
  </si>
  <si>
    <t>42787</t>
  </si>
  <si>
    <t>42797</t>
  </si>
  <si>
    <t>-11.04</t>
  </si>
  <si>
    <t>42650</t>
  </si>
  <si>
    <t>42851</t>
  </si>
  <si>
    <t>42633</t>
  </si>
  <si>
    <t>-191.23</t>
  </si>
  <si>
    <t>42846</t>
  </si>
  <si>
    <t>42880</t>
  </si>
  <si>
    <t>42859</t>
  </si>
  <si>
    <t>-13.03</t>
  </si>
  <si>
    <t>42933</t>
  </si>
  <si>
    <t>42909</t>
  </si>
  <si>
    <t>-24.49</t>
  </si>
  <si>
    <t>42921</t>
  </si>
  <si>
    <t>0.25</t>
  </si>
  <si>
    <t>0.91</t>
  </si>
  <si>
    <t>-221.84</t>
  </si>
  <si>
    <t>42419</t>
  </si>
  <si>
    <t>42487</t>
  </si>
  <si>
    <t>-8.71</t>
  </si>
  <si>
    <t>42501</t>
  </si>
  <si>
    <t>42613</t>
  </si>
  <si>
    <t>42532</t>
  </si>
  <si>
    <t>42499</t>
  </si>
  <si>
    <t>-96.7</t>
  </si>
  <si>
    <t>42657</t>
  </si>
  <si>
    <t>42688</t>
  </si>
  <si>
    <t>42668</t>
  </si>
  <si>
    <t>-32.2</t>
  </si>
  <si>
    <t>42663</t>
  </si>
  <si>
    <t>259.17</t>
  </si>
  <si>
    <t>42670</t>
  </si>
  <si>
    <t>-28.94</t>
  </si>
  <si>
    <t>42768</t>
  </si>
  <si>
    <t>42855</t>
  </si>
  <si>
    <t>232.95</t>
  </si>
  <si>
    <t>42829</t>
  </si>
  <si>
    <t>42837</t>
  </si>
  <si>
    <t>-13.06</t>
  </si>
  <si>
    <t>-197.56</t>
  </si>
  <si>
    <t>42873</t>
  </si>
  <si>
    <t>26.74</t>
  </si>
  <si>
    <t>42923</t>
  </si>
  <si>
    <t>-4.09</t>
  </si>
  <si>
    <t>42986</t>
  </si>
  <si>
    <t>5.89</t>
  </si>
  <si>
    <t>42992</t>
  </si>
  <si>
    <t>0.08</t>
  </si>
  <si>
    <t>42920</t>
  </si>
  <si>
    <t>0.13</t>
  </si>
  <si>
    <t>3.35</t>
  </si>
  <si>
    <t>42919</t>
  </si>
  <si>
    <t>0.27</t>
  </si>
  <si>
    <t>42412</t>
  </si>
  <si>
    <t>127.91</t>
  </si>
  <si>
    <t>42682</t>
  </si>
  <si>
    <t>42704</t>
  </si>
  <si>
    <t>42712</t>
  </si>
  <si>
    <t>42690</t>
  </si>
  <si>
    <t>-231</t>
  </si>
  <si>
    <t>42506</t>
  </si>
  <si>
    <t>193.37</t>
  </si>
  <si>
    <t>42626</t>
  </si>
  <si>
    <t>-0.83</t>
  </si>
  <si>
    <t>42809</t>
  </si>
  <si>
    <t>25</t>
  </si>
  <si>
    <t>42788</t>
  </si>
  <si>
    <t>207.32</t>
  </si>
  <si>
    <t>-105.5</t>
  </si>
  <si>
    <t>42852</t>
  </si>
  <si>
    <t>-32.62</t>
  </si>
  <si>
    <t>42803</t>
  </si>
  <si>
    <t>42834</t>
  </si>
  <si>
    <t>42802</t>
  </si>
  <si>
    <t>-13.19</t>
  </si>
  <si>
    <t>42899</t>
  </si>
  <si>
    <t>-23.28</t>
  </si>
  <si>
    <t>2.35</t>
  </si>
  <si>
    <t>1.36</t>
  </si>
  <si>
    <t>0.17</t>
  </si>
  <si>
    <t>0.19</t>
  </si>
  <si>
    <t>2.13</t>
  </si>
  <si>
    <t>4.77</t>
  </si>
  <si>
    <t>-6.5</t>
  </si>
  <si>
    <t>-13.24</t>
  </si>
  <si>
    <t>2.38</t>
  </si>
  <si>
    <t>4.27</t>
  </si>
  <si>
    <t>42940</t>
  </si>
  <si>
    <t>27.59</t>
  </si>
  <si>
    <t>19.01</t>
  </si>
  <si>
    <t>42957</t>
  </si>
  <si>
    <t>-10.02</t>
  </si>
  <si>
    <t>42997</t>
  </si>
  <si>
    <t>3028.65</t>
  </si>
  <si>
    <t>42922</t>
  </si>
  <si>
    <t>0.75</t>
  </si>
  <si>
    <t>0.41</t>
  </si>
  <si>
    <t>27.94</t>
  </si>
  <si>
    <t>42943</t>
  </si>
  <si>
    <t>5.99</t>
  </si>
  <si>
    <t>42961</t>
  </si>
  <si>
    <t>-12.58</t>
  </si>
  <si>
    <t>5.31</t>
  </si>
  <si>
    <t>9.87</t>
  </si>
  <si>
    <t>1.26</t>
  </si>
  <si>
    <t>8.2</t>
  </si>
  <si>
    <t>1.97</t>
  </si>
  <si>
    <t>43006</t>
  </si>
  <si>
    <t>43031</t>
  </si>
  <si>
    <t>-161.01</t>
  </si>
  <si>
    <t>47.87</t>
  </si>
  <si>
    <t>24.04</t>
  </si>
  <si>
    <t>42884</t>
  </si>
  <si>
    <t>78.72</t>
  </si>
  <si>
    <t>42907</t>
  </si>
  <si>
    <t>23.29</t>
  </si>
  <si>
    <t>28.91</t>
  </si>
  <si>
    <t>42942</t>
  </si>
  <si>
    <t>42836</t>
  </si>
  <si>
    <t>-147.73</t>
  </si>
  <si>
    <t>42843</t>
  </si>
  <si>
    <t>186.39</t>
  </si>
  <si>
    <t>0.35</t>
  </si>
  <si>
    <t>0.34</t>
  </si>
  <si>
    <t>0.21</t>
  </si>
  <si>
    <t>1.11</t>
  </si>
  <si>
    <t>1.96</t>
  </si>
  <si>
    <t>4.68</t>
  </si>
  <si>
    <t>6.13</t>
  </si>
  <si>
    <t>1.68</t>
  </si>
  <si>
    <t>0.38</t>
  </si>
  <si>
    <t>0.52</t>
  </si>
  <si>
    <t>42937</t>
  </si>
  <si>
    <t>4.07</t>
  </si>
  <si>
    <t>42908</t>
  </si>
  <si>
    <t>20.78</t>
  </si>
  <si>
    <t>1.61</t>
  </si>
  <si>
    <t>-34.97</t>
  </si>
  <si>
    <t>-13.04</t>
  </si>
  <si>
    <t>1.23</t>
  </si>
  <si>
    <t>0.8</t>
  </si>
  <si>
    <t>0.06</t>
  </si>
  <si>
    <t>10.48</t>
  </si>
  <si>
    <t>-8.23</t>
  </si>
  <si>
    <t>42611</t>
  </si>
  <si>
    <t>42590</t>
  </si>
  <si>
    <t>-33.32</t>
  </si>
  <si>
    <t>-44.55</t>
  </si>
  <si>
    <t>42622</t>
  </si>
  <si>
    <t>338.79</t>
  </si>
  <si>
    <t>42543</t>
  </si>
  <si>
    <t>24.95</t>
  </si>
  <si>
    <t>48.47</t>
  </si>
  <si>
    <t>42436</t>
  </si>
  <si>
    <t>42667</t>
  </si>
  <si>
    <t>26.61</t>
  </si>
  <si>
    <t>42495</t>
  </si>
  <si>
    <t>27.44</t>
  </si>
  <si>
    <t>42810</t>
  </si>
  <si>
    <t>42818</t>
  </si>
  <si>
    <t>-202.58</t>
  </si>
  <si>
    <t>-91.14</t>
  </si>
  <si>
    <t>-97.45</t>
  </si>
  <si>
    <t>0.15</t>
  </si>
  <si>
    <t>0.62</t>
  </si>
  <si>
    <t>11.45</t>
  </si>
  <si>
    <t>5.75</t>
  </si>
  <si>
    <t>0.24</t>
  </si>
  <si>
    <t>3.48</t>
  </si>
  <si>
    <t>0.07</t>
  </si>
  <si>
    <t>0.57</t>
  </si>
  <si>
    <t>0.1</t>
  </si>
  <si>
    <t>0.16</t>
  </si>
  <si>
    <t>1.25</t>
  </si>
  <si>
    <t>0.44</t>
  </si>
  <si>
    <t>3.75</t>
  </si>
  <si>
    <t>4.45</t>
  </si>
  <si>
    <t>0.48</t>
  </si>
  <si>
    <t>8.48</t>
  </si>
  <si>
    <t>42951</t>
  </si>
  <si>
    <t>6.47</t>
  </si>
  <si>
    <t>42887</t>
  </si>
  <si>
    <t>73.29</t>
  </si>
  <si>
    <t>42983</t>
  </si>
  <si>
    <t>27.82</t>
  </si>
  <si>
    <t>21161.36</t>
  </si>
  <si>
    <t>42905</t>
  </si>
  <si>
    <t>-28.01</t>
  </si>
  <si>
    <t>28.36</t>
  </si>
  <si>
    <t>26.96</t>
  </si>
  <si>
    <t>26.14</t>
  </si>
  <si>
    <t>-133.8</t>
  </si>
  <si>
    <t>43034</t>
  </si>
  <si>
    <t>27.88</t>
  </si>
  <si>
    <t>43025</t>
  </si>
  <si>
    <t>-293.2</t>
  </si>
  <si>
    <t>0.59</t>
  </si>
  <si>
    <t>6.09</t>
  </si>
  <si>
    <t>6.57</t>
  </si>
  <si>
    <t>0.31</t>
  </si>
  <si>
    <t>0.18</t>
  </si>
  <si>
    <t>3.68</t>
  </si>
  <si>
    <t>0.81</t>
  </si>
  <si>
    <t>0.85</t>
  </si>
  <si>
    <t>1.09</t>
  </si>
  <si>
    <t>42956</t>
  </si>
  <si>
    <t>-128.61</t>
  </si>
  <si>
    <t>459</t>
  </si>
  <si>
    <t>42816</t>
  </si>
  <si>
    <t>14.08</t>
  </si>
  <si>
    <t>42761</t>
  </si>
  <si>
    <t>22.28</t>
  </si>
  <si>
    <t>22.06</t>
  </si>
  <si>
    <t>27.16</t>
  </si>
  <si>
    <t>10.81</t>
  </si>
  <si>
    <t>51.7</t>
  </si>
  <si>
    <t>42924</t>
  </si>
  <si>
    <t>-5.45</t>
  </si>
  <si>
    <t>-4.48</t>
  </si>
  <si>
    <t>151.33</t>
  </si>
  <si>
    <t>42990</t>
  </si>
  <si>
    <t>128.61</t>
  </si>
  <si>
    <t>-87.97</t>
  </si>
  <si>
    <t>-14.13</t>
  </si>
  <si>
    <t>43044</t>
  </si>
  <si>
    <t>-46.42</t>
  </si>
  <si>
    <t>-16.64</t>
  </si>
  <si>
    <t>17.55</t>
  </si>
  <si>
    <t>-0.73</t>
  </si>
  <si>
    <t>5.08</t>
  </si>
  <si>
    <t>0.73</t>
  </si>
  <si>
    <t>-134.32</t>
  </si>
  <si>
    <t>46.42</t>
  </si>
  <si>
    <t>-31.97</t>
  </si>
  <si>
    <t>5.2</t>
  </si>
  <si>
    <t>966.7</t>
  </si>
  <si>
    <t>-422.73</t>
  </si>
  <si>
    <t>-115.75</t>
  </si>
  <si>
    <t>43149</t>
  </si>
  <si>
    <t>65.93</t>
  </si>
  <si>
    <t>669.91</t>
  </si>
  <si>
    <t>505.01</t>
  </si>
  <si>
    <t>42998</t>
  </si>
  <si>
    <t>131.6</t>
  </si>
  <si>
    <t>64.72</t>
  </si>
  <si>
    <t>-2.58</t>
  </si>
  <si>
    <t>42817</t>
  </si>
  <si>
    <t>17.16</t>
  </si>
  <si>
    <t>42791</t>
  </si>
  <si>
    <t>-53.85</t>
  </si>
  <si>
    <t>42795</t>
  </si>
  <si>
    <t>249.88</t>
  </si>
  <si>
    <t>42858</t>
  </si>
  <si>
    <t>1.99</t>
  </si>
  <si>
    <t>-10.25</t>
  </si>
  <si>
    <t>42936</t>
  </si>
  <si>
    <t>-113.85</t>
  </si>
  <si>
    <t>42948</t>
  </si>
  <si>
    <t>24.5</t>
  </si>
  <si>
    <t>-183.55</t>
  </si>
  <si>
    <t>1.21</t>
  </si>
  <si>
    <t>16.64</t>
  </si>
  <si>
    <t>2.9</t>
  </si>
  <si>
    <t>-14.52</t>
  </si>
  <si>
    <t>14.52</t>
  </si>
  <si>
    <t>-10.48</t>
  </si>
  <si>
    <t>-13.75</t>
  </si>
  <si>
    <t>55.1</t>
  </si>
  <si>
    <t>43076</t>
  </si>
  <si>
    <t>183.55</t>
  </si>
  <si>
    <t>42991</t>
  </si>
  <si>
    <t>-184.97</t>
  </si>
  <si>
    <t>42974</t>
  </si>
  <si>
    <t>-323.05</t>
  </si>
  <si>
    <t>66.38</t>
  </si>
  <si>
    <t>-25.77</t>
  </si>
  <si>
    <t>155.55</t>
  </si>
  <si>
    <t>64.13</t>
  </si>
  <si>
    <t>141.3</t>
  </si>
  <si>
    <t>43148</t>
  </si>
  <si>
    <t>43176</t>
  </si>
  <si>
    <t>-675.91</t>
  </si>
  <si>
    <t>-129.04</t>
  </si>
  <si>
    <t>-203.28</t>
  </si>
  <si>
    <t>43151</t>
  </si>
  <si>
    <t>43179</t>
  </si>
  <si>
    <t>-237.16</t>
  </si>
  <si>
    <t>-47.71</t>
  </si>
  <si>
    <t>-23.99</t>
  </si>
  <si>
    <t>-57.55</t>
  </si>
  <si>
    <t>-544.45</t>
  </si>
  <si>
    <t>-13.91</t>
  </si>
  <si>
    <t>-10.32</t>
  </si>
  <si>
    <t>-14.37</t>
  </si>
  <si>
    <t>-4.75</t>
  </si>
  <si>
    <t>43156</t>
  </si>
  <si>
    <t>-17.98</t>
  </si>
  <si>
    <t>949.67</t>
  </si>
  <si>
    <t>-144.85</t>
  </si>
  <si>
    <t>-14940.1</t>
  </si>
  <si>
    <t>2226.38</t>
  </si>
  <si>
    <t>43168</t>
  </si>
  <si>
    <t>-950</t>
  </si>
  <si>
    <t>19.06</t>
  </si>
  <si>
    <t>-155.57</t>
  </si>
  <si>
    <t>-47.32</t>
  </si>
  <si>
    <t>-38.48</t>
  </si>
  <si>
    <t>-72.46</t>
  </si>
  <si>
    <t>-5.22</t>
  </si>
  <si>
    <t>43165</t>
  </si>
  <si>
    <t>-9.16</t>
  </si>
  <si>
    <t>43161</t>
  </si>
  <si>
    <t>-7.28</t>
  </si>
  <si>
    <t>113.03</t>
  </si>
  <si>
    <t>139.69</t>
  </si>
  <si>
    <t>180.63</t>
  </si>
  <si>
    <t>27.64</t>
  </si>
  <si>
    <t>-30.74</t>
  </si>
  <si>
    <t>31.7</t>
  </si>
  <si>
    <t>42870</t>
  </si>
  <si>
    <t>5.12</t>
  </si>
  <si>
    <t>42886</t>
  </si>
  <si>
    <t>-2.55</t>
  </si>
  <si>
    <t>-4.3</t>
  </si>
  <si>
    <t>-1.59</t>
  </si>
  <si>
    <t>-17.55</t>
  </si>
  <si>
    <t>-2.9</t>
  </si>
  <si>
    <t>-5.08</t>
  </si>
  <si>
    <t>1.45</t>
  </si>
  <si>
    <t>-161.9</t>
  </si>
  <si>
    <t>161.01</t>
  </si>
  <si>
    <t>43027</t>
  </si>
  <si>
    <t>293.2</t>
  </si>
  <si>
    <t>198.46</t>
  </si>
  <si>
    <t>43115</t>
  </si>
  <si>
    <t>-969.17</t>
  </si>
  <si>
    <t>-393.4</t>
  </si>
  <si>
    <t>42970</t>
  </si>
  <si>
    <t>43001</t>
  </si>
  <si>
    <t>-161.52</t>
  </si>
  <si>
    <t>-38.72</t>
  </si>
  <si>
    <t>173.08</t>
  </si>
  <si>
    <t>42912</t>
  </si>
  <si>
    <t>42927</t>
  </si>
  <si>
    <t>-6.89</t>
  </si>
  <si>
    <t>-9.35</t>
  </si>
  <si>
    <t>-198.46</t>
  </si>
  <si>
    <t>272.63</t>
  </si>
  <si>
    <t>-1.51</t>
  </si>
  <si>
    <t>1.51</t>
  </si>
  <si>
    <t>-1.45</t>
  </si>
  <si>
    <t>4.36</t>
  </si>
  <si>
    <t>43012</t>
  </si>
  <si>
    <t>171.82</t>
  </si>
  <si>
    <t>133.8</t>
  </si>
  <si>
    <t>160.58</t>
  </si>
  <si>
    <t>-463.37</t>
  </si>
  <si>
    <t>43142</t>
  </si>
  <si>
    <t>-94.67</t>
  </si>
  <si>
    <t>-82.18</t>
  </si>
  <si>
    <t>42950</t>
  </si>
  <si>
    <t>-35.51</t>
  </si>
  <si>
    <t>-1044374.67</t>
  </si>
  <si>
    <t>273.62</t>
  </si>
  <si>
    <t>460.9</t>
  </si>
  <si>
    <t>43173</t>
  </si>
  <si>
    <t>-399.1</t>
  </si>
  <si>
    <t>-2843.28</t>
  </si>
  <si>
    <t>-146.18</t>
  </si>
  <si>
    <t>-50.61</t>
  </si>
  <si>
    <t>-50.19</t>
  </si>
  <si>
    <t>-19.7</t>
  </si>
  <si>
    <t>-43.19</t>
  </si>
  <si>
    <t>-5.63</t>
  </si>
  <si>
    <t>-3.15</t>
  </si>
  <si>
    <t>534.82</t>
  </si>
  <si>
    <t>-22.89</t>
  </si>
  <si>
    <t>-1.56</t>
  </si>
  <si>
    <t>129.4</t>
  </si>
  <si>
    <t>155.57</t>
  </si>
  <si>
    <t>153.74</t>
  </si>
  <si>
    <t>8784.6</t>
  </si>
  <si>
    <t>0.61</t>
  </si>
  <si>
    <t>-78.34</t>
  </si>
  <si>
    <t>134.32</t>
  </si>
  <si>
    <t>-60.5</t>
  </si>
  <si>
    <t>271.52</t>
  </si>
  <si>
    <t>218.09</t>
  </si>
  <si>
    <t>156.73</t>
  </si>
  <si>
    <t>791.73</t>
  </si>
  <si>
    <t>-257.91</t>
  </si>
  <si>
    <t>42958</t>
  </si>
  <si>
    <t>-23.68</t>
  </si>
  <si>
    <t>-425.88</t>
  </si>
  <si>
    <t>71.57</t>
  </si>
  <si>
    <t>11.05</t>
  </si>
  <si>
    <t>54.53</t>
  </si>
  <si>
    <t>109.82</t>
  </si>
  <si>
    <t>1648.16</t>
  </si>
  <si>
    <t>-58.36</t>
  </si>
  <si>
    <t>-33.95</t>
  </si>
  <si>
    <t>-24.15</t>
  </si>
  <si>
    <t>-5.98</t>
  </si>
  <si>
    <t>43097</t>
  </si>
  <si>
    <t>-39.46</t>
  </si>
  <si>
    <t>-195.26</t>
  </si>
  <si>
    <t>-47.72</t>
  </si>
  <si>
    <t>-109.82</t>
  </si>
  <si>
    <t>-20.58</t>
  </si>
  <si>
    <t>-139.69</t>
  </si>
  <si>
    <t>-56.92</t>
  </si>
  <si>
    <t>-67.46</t>
  </si>
  <si>
    <t>-14.83</t>
  </si>
  <si>
    <t>6300.06</t>
  </si>
  <si>
    <t>626.36</t>
  </si>
  <si>
    <t>75.51</t>
  </si>
  <si>
    <t>-67.2</t>
  </si>
  <si>
    <t>-55.1</t>
  </si>
  <si>
    <t>43180</t>
  </si>
  <si>
    <t>2451.46</t>
  </si>
  <si>
    <t>Auto+Ocultar+Valores+Formulas=Hoja17,Hoja14,Hoja15+FormulasOnly</t>
  </si>
  <si>
    <t>-1</t>
  </si>
  <si>
    <t>Fecha correcta de pago</t>
  </si>
  <si>
    <t>Dif dates</t>
  </si>
  <si>
    <t>Dies x import</t>
  </si>
  <si>
    <t>Període:</t>
  </si>
  <si>
    <t>Entitat</t>
  </si>
  <si>
    <t>ROP</t>
  </si>
  <si>
    <t>Operacions pagades</t>
  </si>
  <si>
    <t>ROPP</t>
  </si>
  <si>
    <t>Operacions pendents</t>
  </si>
  <si>
    <t>PMPE</t>
  </si>
  <si>
    <t>Redessa</t>
  </si>
  <si>
    <t>Rati operacions pagades = Nombre de dies promig que s'ha trigat en fer pagaments</t>
  </si>
  <si>
    <t>Rati operacions pendents de pagament = Nombre de dies promig d'antiguitat de les fres pendents de pagament</t>
  </si>
  <si>
    <t>Període mig de pagament de cada entitat</t>
  </si>
  <si>
    <t>Febrer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</si>
</sst>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 style="thin">
        <color rgb="FFA9A9A9"/>
      </left>
      <right/>
      <top style="double">
        <color rgb="FFA9A9A9"/>
      </top>
      <bottom/>
      <diagonal/>
    </border>
    <border>
      <left style="thin">
        <color rgb="FFA9A9A9"/>
      </left>
      <right style="thin">
        <color rgb="FFA9A9A9"/>
      </right>
      <top style="double">
        <color rgb="FFA9A9A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3" fillId="0" borderId="1" xfId="0" applyNumberFormat="1" applyFont="1" applyBorder="1" applyAlignment="1">
      <alignment horizontal="left" indent="2"/>
    </xf>
    <xf numFmtId="14" fontId="3" fillId="0" borderId="2" xfId="0" applyNumberFormat="1" applyFont="1" applyBorder="1" applyAlignment="1"/>
    <xf numFmtId="0" fontId="3" fillId="0" borderId="2" xfId="0" applyNumberFormat="1" applyFont="1" applyBorder="1" applyAlignment="1"/>
    <xf numFmtId="0" fontId="1" fillId="0" borderId="3" xfId="0" applyNumberFormat="1" applyFont="1" applyBorder="1" applyAlignment="1"/>
    <xf numFmtId="0" fontId="2" fillId="0" borderId="0" xfId="0" applyNumberFormat="1" applyFont="1" applyAlignment="1"/>
    <xf numFmtId="0" fontId="0" fillId="0" borderId="0" xfId="0" quotePrefix="1"/>
    <xf numFmtId="4" fontId="0" fillId="0" borderId="0" xfId="0" applyNumberFormat="1"/>
    <xf numFmtId="0" fontId="2" fillId="0" borderId="0" xfId="0" applyNumberFormat="1" applyFont="1" applyBorder="1" applyAlignment="1"/>
    <xf numFmtId="14" fontId="3" fillId="0" borderId="0" xfId="0" applyNumberFormat="1" applyFont="1" applyBorder="1" applyAlignment="1"/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left" indent="2"/>
    </xf>
    <xf numFmtId="0" fontId="1" fillId="0" borderId="0" xfId="0" applyNumberFormat="1" applyFont="1" applyBorder="1" applyAlignment="1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14" fontId="1" fillId="0" borderId="0" xfId="0" applyNumberFormat="1" applyFont="1" applyBorder="1" applyAlignment="1"/>
    <xf numFmtId="0" fontId="4" fillId="0" borderId="0" xfId="0" applyFont="1"/>
    <xf numFmtId="17" fontId="5" fillId="0" borderId="0" xfId="0" quotePrefix="1" applyNumberFormat="1" applyFont="1"/>
    <xf numFmtId="0" fontId="6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43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4" formatCode="#,##0.00"/>
    </dxf>
    <dxf>
      <numFmt numFmtId="0" formatCode="General"/>
    </dxf>
    <dxf>
      <numFmt numFmtId="4" formatCode="#,##0.00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  <dxf>
      <numFmt numFmtId="0" formatCode="General"/>
    </dxf>
    <dxf>
      <numFmt numFmtId="4" formatCode="#,##0.00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Mov._proveedor" displayName="Mov._proveedor" ref="D14:V187" totalsRowCount="1">
  <autoFilter ref="D14:V186"/>
  <sortState ref="D15:V191">
    <sortCondition ref="I14:I191"/>
  </sortState>
  <tableColumns count="19">
    <tableColumn id="1" name="Fecha emisión documento" totalsRowLabel="Total" dataDxfId="42"/>
    <tableColumn id="2" name="Fecha registro" dataDxfId="41"/>
    <tableColumn id="3" name="Fecha vencimiento" dataDxfId="40"/>
    <tableColumn id="4" name="Fecha recep. Fra." dataDxfId="39"/>
    <tableColumn id="5" name="Proveedor - Nº" dataDxfId="38"/>
    <tableColumn id="6" name="Proveedor - Nombre" dataDxfId="37"/>
    <tableColumn id="7" name="Tipo documento" dataDxfId="36"/>
    <tableColumn id="8" name="Divisió" dataDxfId="35"/>
    <tableColumn id="9" name="Descripción" dataDxfId="34"/>
    <tableColumn id="10" name="Importe pendiente (DL)" totalsRowFunction="sum" dataDxfId="33" totalsRowDxfId="32"/>
    <tableColumn id="16" name="-1" totalsRowFunction="sum" dataDxfId="31" totalsRowDxfId="30">
      <calculatedColumnFormula>Mov._proveedor[[#This Row],[Importe pendiente (DL)]]*Mov._proveedor[[#Headers],[-1]]</calculatedColumnFormula>
    </tableColumn>
    <tableColumn id="17" name="Fecha correcta de pago" dataDxfId="29">
      <calculatedColumnFormula>Mov._proveedor[[#This Row],[Fecha recep. Fra.]]+30</calculatedColumnFormula>
    </tableColumn>
    <tableColumn id="11" name="Fecha pago" dataDxfId="28"/>
    <tableColumn id="18" name="Dif dates" dataDxfId="27">
      <calculatedColumnFormula>+Mov._proveedor[[#This Row],[Fecha pago]]-Mov._proveedor[[#This Row],[Fecha correcta de pago]]</calculatedColumnFormula>
    </tableColumn>
    <tableColumn id="19" name="Dies x import" totalsRowFunction="sum" dataDxfId="26" totalsRowDxfId="25">
      <calculatedColumnFormula>Mov._proveedor[[#This Row],[-1]]*Mov._proveedor[[#This Row],[Dif dates]]</calculatedColumnFormula>
    </tableColumn>
    <tableColumn id="12" name="Liq. por tipo documento" dataDxfId="24"/>
    <tableColumn id="13" name="Cód. forma pago" dataDxfId="23"/>
    <tableColumn id="14" name="Nº documento" dataDxfId="22"/>
    <tableColumn id="15" name="Nº fra. prov." totalsRowFunction="count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Mov._proveedor1" displayName="Mov._proveedor1" ref="D14:U51" totalsRowCount="1">
  <autoFilter ref="D14:U50"/>
  <sortState ref="D15:U51">
    <sortCondition ref="I14:I51"/>
  </sortState>
  <tableColumns count="18">
    <tableColumn id="1" name="Fecha emisión documento" totalsRowLabel="Total" dataDxfId="20"/>
    <tableColumn id="2" name="Fecha registro" dataDxfId="19"/>
    <tableColumn id="3" name="Fecha vencimiento" dataDxfId="18"/>
    <tableColumn id="4" name="Fecha recep. Fra." dataDxfId="17"/>
    <tableColumn id="5" name="Proveedor - Nº" dataDxfId="16"/>
    <tableColumn id="6" name="Proveedor - Nombre" dataDxfId="15"/>
    <tableColumn id="7" name="Tipo documento" dataDxfId="14"/>
    <tableColumn id="8" name="Divisió" dataDxfId="13"/>
    <tableColumn id="9" name="Descripción" dataDxfId="12"/>
    <tableColumn id="10" name="Importe pendiente (DL)" totalsRowFunction="sum" dataDxfId="11" totalsRowDxfId="10"/>
    <tableColumn id="16" name="-1" totalsRowFunction="sum" dataDxfId="9" totalsRowDxfId="8">
      <calculatedColumnFormula>Mov._proveedor1[[#This Row],[Importe pendiente (DL)]]*Mov._proveedor1[[#Headers],[-1]]</calculatedColumnFormula>
    </tableColumn>
    <tableColumn id="11" name="Fecha pago" dataDxfId="7">
      <calculatedColumnFormula>Mov._proveedor1[[#This Row],[Fecha recep. Fra.]]+30</calculatedColumnFormula>
    </tableColumn>
    <tableColumn id="17" name="Dif dates" dataDxfId="6">
      <calculatedColumnFormula>+$P$10-Mov._proveedor1[[#This Row],[Fecha pago]]</calculatedColumnFormula>
    </tableColumn>
    <tableColumn id="18" name="Dies x import" totalsRowFunction="sum" dataDxfId="5" totalsRowDxfId="4">
      <calculatedColumnFormula>Mov._proveedor1[[#This Row],[Dif dates]]*Mov._proveedor1[[#This Row],[-1]]</calculatedColumnFormula>
    </tableColumn>
    <tableColumn id="12" name="Liq. por tipo documento" dataDxfId="3"/>
    <tableColumn id="13" name="Cód. forma pago" dataDxfId="2"/>
    <tableColumn id="14" name="Nº documento" dataDxfId="1"/>
    <tableColumn id="15" name="Nº fra. prov." totalsRowFunction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9"/>
  <sheetViews>
    <sheetView tabSelected="1" topLeftCell="H155" workbookViewId="0">
      <selection activeCell="I174" sqref="I174"/>
    </sheetView>
  </sheetViews>
  <sheetFormatPr baseColWidth="10" defaultRowHeight="15" x14ac:dyDescent="0.25"/>
  <cols>
    <col min="1" max="1" width="11.42578125" hidden="1" customWidth="1"/>
    <col min="3" max="3" width="24.7109375" bestFit="1" customWidth="1"/>
    <col min="4" max="4" width="26.85546875" bestFit="1" customWidth="1"/>
    <col min="5" max="5" width="17.42578125" bestFit="1" customWidth="1"/>
    <col min="6" max="6" width="20.140625" bestFit="1" customWidth="1"/>
    <col min="7" max="7" width="18.140625" bestFit="1" customWidth="1"/>
    <col min="8" max="8" width="17.42578125" bestFit="1" customWidth="1"/>
    <col min="9" max="9" width="46.140625" bestFit="1" customWidth="1"/>
    <col min="10" max="10" width="17.7109375" bestFit="1" customWidth="1"/>
    <col min="11" max="11" width="17.42578125" bestFit="1" customWidth="1"/>
    <col min="12" max="12" width="56.140625" bestFit="1" customWidth="1"/>
    <col min="13" max="13" width="24.42578125" bestFit="1" customWidth="1"/>
    <col min="14" max="15" width="24.42578125" customWidth="1"/>
    <col min="16" max="16" width="17.42578125" bestFit="1" customWidth="1"/>
    <col min="17" max="18" width="19.28515625" customWidth="1"/>
    <col min="19" max="19" width="24.7109375" bestFit="1" customWidth="1"/>
    <col min="20" max="20" width="17.7109375" bestFit="1" customWidth="1"/>
    <col min="21" max="21" width="17.42578125" bestFit="1" customWidth="1"/>
    <col min="22" max="22" width="20.140625" bestFit="1" customWidth="1"/>
    <col min="23" max="23" width="11.42578125" hidden="1" customWidth="1"/>
  </cols>
  <sheetData>
    <row r="1" spans="1:37" hidden="1" x14ac:dyDescent="0.25">
      <c r="A1" s="1" t="s">
        <v>4458</v>
      </c>
      <c r="C1" s="1" t="s">
        <v>0</v>
      </c>
      <c r="D1" s="1" t="s">
        <v>40</v>
      </c>
      <c r="E1" s="1" t="s">
        <v>41</v>
      </c>
      <c r="F1" s="1" t="s">
        <v>41</v>
      </c>
      <c r="G1" s="1" t="s">
        <v>41</v>
      </c>
      <c r="H1" s="1" t="s">
        <v>41</v>
      </c>
      <c r="I1" s="1" t="s">
        <v>41</v>
      </c>
      <c r="J1" s="1" t="s">
        <v>41</v>
      </c>
      <c r="K1" s="1" t="s">
        <v>41</v>
      </c>
      <c r="L1" s="1" t="s">
        <v>41</v>
      </c>
      <c r="M1" s="1" t="s">
        <v>41</v>
      </c>
      <c r="N1" s="1"/>
      <c r="O1" s="1"/>
      <c r="P1" s="1" t="s">
        <v>41</v>
      </c>
      <c r="Q1" s="1"/>
      <c r="R1" s="1"/>
      <c r="S1" s="1" t="s">
        <v>41</v>
      </c>
      <c r="T1" s="1" t="s">
        <v>41</v>
      </c>
      <c r="U1" s="1" t="s">
        <v>41</v>
      </c>
      <c r="V1" s="1" t="s">
        <v>41</v>
      </c>
      <c r="W1" s="1" t="s">
        <v>2</v>
      </c>
    </row>
    <row r="3" spans="1:37" ht="15.75" thickBot="1" x14ac:dyDescent="0.3">
      <c r="C3" s="2" t="s">
        <v>3</v>
      </c>
      <c r="D3" s="3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37" ht="15.75" thickTop="1" x14ac:dyDescent="0.25">
      <c r="C4" s="4" t="s">
        <v>5</v>
      </c>
      <c r="D4" s="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37" x14ac:dyDescent="0.25">
      <c r="A5" s="1" t="s">
        <v>6</v>
      </c>
      <c r="C5" s="6" t="s">
        <v>7</v>
      </c>
      <c r="D5" s="7" t="s">
        <v>29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37" x14ac:dyDescent="0.25">
      <c r="A6" s="1" t="s">
        <v>6</v>
      </c>
      <c r="C6" s="6" t="s">
        <v>8</v>
      </c>
      <c r="D6" s="8" t="s">
        <v>30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37" x14ac:dyDescent="0.25">
      <c r="A7" s="6" t="s">
        <v>6</v>
      </c>
      <c r="B7" s="6"/>
      <c r="C7" s="6" t="s">
        <v>22</v>
      </c>
      <c r="D7" s="6" t="str">
        <f>"01022018..28022018"</f>
        <v>01022018..28022018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37" hidden="1" x14ac:dyDescent="0.25">
      <c r="A8" s="6" t="s">
        <v>10</v>
      </c>
      <c r="B8" s="6"/>
      <c r="C8" s="6" t="s">
        <v>11</v>
      </c>
      <c r="D8" s="6"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37" hidden="1" x14ac:dyDescent="0.25">
      <c r="A9" s="1" t="s">
        <v>10</v>
      </c>
      <c r="C9" s="6" t="s">
        <v>12</v>
      </c>
      <c r="D9" s="8" t="s">
        <v>29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37" x14ac:dyDescent="0.25">
      <c r="C10" s="9"/>
      <c r="D10" s="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37" hidden="1" x14ac:dyDescent="0.25">
      <c r="A11" s="1" t="s">
        <v>10</v>
      </c>
      <c r="D11" s="10" t="s">
        <v>13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" t="s">
        <v>3449</v>
      </c>
      <c r="X11" s="1" t="s">
        <v>2465</v>
      </c>
    </row>
    <row r="12" spans="1:37" hidden="1" x14ac:dyDescent="0.25">
      <c r="A12" s="1" t="s">
        <v>10</v>
      </c>
      <c r="D12" s="10" t="s">
        <v>14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" t="s">
        <v>16</v>
      </c>
      <c r="X12" s="1" t="s">
        <v>7</v>
      </c>
      <c r="Y12" s="1" t="s">
        <v>17</v>
      </c>
      <c r="Z12" s="1" t="s">
        <v>121</v>
      </c>
      <c r="AA12" s="1" t="s">
        <v>18</v>
      </c>
      <c r="AB12" s="1" t="s">
        <v>19</v>
      </c>
      <c r="AC12" s="1" t="s">
        <v>8</v>
      </c>
      <c r="AD12" s="1" t="s">
        <v>133</v>
      </c>
      <c r="AE12" s="1" t="s">
        <v>20</v>
      </c>
      <c r="AF12" s="1" t="s">
        <v>11</v>
      </c>
      <c r="AG12" s="1" t="s">
        <v>21</v>
      </c>
      <c r="AH12" s="1" t="s">
        <v>23</v>
      </c>
      <c r="AI12" s="1" t="s">
        <v>12</v>
      </c>
      <c r="AJ12" s="1" t="s">
        <v>24</v>
      </c>
      <c r="AK12" s="1" t="s">
        <v>25</v>
      </c>
    </row>
    <row r="13" spans="1:37" hidden="1" x14ac:dyDescent="0.25">
      <c r="A13" s="1" t="s">
        <v>10</v>
      </c>
      <c r="D13" s="10" t="s">
        <v>15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" t="s">
        <v>16</v>
      </c>
      <c r="X13" s="1" t="s">
        <v>7</v>
      </c>
      <c r="Y13" s="1" t="s">
        <v>17</v>
      </c>
      <c r="Z13" s="1" t="s">
        <v>3450</v>
      </c>
      <c r="AA13" s="1" t="s">
        <v>3451</v>
      </c>
      <c r="AB13" s="1" t="s">
        <v>3452</v>
      </c>
      <c r="AC13" s="1" t="s">
        <v>8</v>
      </c>
      <c r="AD13" s="1" t="s">
        <v>134</v>
      </c>
      <c r="AE13" s="1" t="s">
        <v>20</v>
      </c>
      <c r="AF13" s="1" t="s">
        <v>3453</v>
      </c>
      <c r="AG13" s="1" t="s">
        <v>22</v>
      </c>
      <c r="AH13" s="1" t="s">
        <v>23</v>
      </c>
      <c r="AI13" s="1" t="s">
        <v>12</v>
      </c>
      <c r="AJ13" s="1" t="s">
        <v>24</v>
      </c>
      <c r="AK13" s="1" t="s">
        <v>26</v>
      </c>
    </row>
    <row r="14" spans="1:37" x14ac:dyDescent="0.25">
      <c r="D14" t="s">
        <v>16</v>
      </c>
      <c r="E14" t="s">
        <v>7</v>
      </c>
      <c r="F14" t="s">
        <v>17</v>
      </c>
      <c r="G14" t="s">
        <v>121</v>
      </c>
      <c r="H14" t="s">
        <v>18</v>
      </c>
      <c r="I14" t="s">
        <v>19</v>
      </c>
      <c r="J14" t="s">
        <v>8</v>
      </c>
      <c r="K14" t="s">
        <v>133</v>
      </c>
      <c r="L14" t="s">
        <v>20</v>
      </c>
      <c r="M14" t="s">
        <v>11</v>
      </c>
      <c r="N14" t="s">
        <v>4918</v>
      </c>
      <c r="O14" t="s">
        <v>4919</v>
      </c>
      <c r="P14" t="s">
        <v>21</v>
      </c>
      <c r="Q14" t="s">
        <v>4920</v>
      </c>
      <c r="R14" t="s">
        <v>4921</v>
      </c>
      <c r="S14" t="s">
        <v>23</v>
      </c>
      <c r="T14" t="s">
        <v>12</v>
      </c>
      <c r="U14" t="s">
        <v>24</v>
      </c>
      <c r="V14" t="s">
        <v>25</v>
      </c>
    </row>
    <row r="15" spans="1:37" x14ac:dyDescent="0.25">
      <c r="A15" t="s">
        <v>39</v>
      </c>
      <c r="D15" s="18">
        <v>43122</v>
      </c>
      <c r="E15" s="18">
        <v>43145</v>
      </c>
      <c r="F15" s="18">
        <v>43122</v>
      </c>
      <c r="G15" s="18">
        <v>43122</v>
      </c>
      <c r="H15" s="19" t="s">
        <v>2447</v>
      </c>
      <c r="I15" s="19" t="s">
        <v>2448</v>
      </c>
      <c r="J15" s="19" t="s">
        <v>9</v>
      </c>
      <c r="K15" s="19" t="s">
        <v>137</v>
      </c>
      <c r="L15" s="19" t="s">
        <v>3091</v>
      </c>
      <c r="M15" s="20">
        <v>-6377.49</v>
      </c>
      <c r="N15" s="20">
        <f>Mov._proveedor[[#This Row],[Importe pendiente (DL)]]*Mov._proveedor[[#Headers],[-1]]</f>
        <v>6377.49</v>
      </c>
      <c r="O15" s="18">
        <f>Mov._proveedor[[#This Row],[Fecha recep. Fra.]]+30</f>
        <v>43152</v>
      </c>
      <c r="P15" s="18">
        <v>43145</v>
      </c>
      <c r="Q15" s="12">
        <f>+Mov._proveedor[[#This Row],[Fecha pago]]-Mov._proveedor[[#This Row],[Fecha correcta de pago]]</f>
        <v>-7</v>
      </c>
      <c r="R15" s="12">
        <f>Mov._proveedor[[#This Row],[-1]]*Mov._proveedor[[#This Row],[Dif dates]]</f>
        <v>-44642.43</v>
      </c>
      <c r="S15" s="19" t="s">
        <v>45</v>
      </c>
      <c r="T15" s="19" t="s">
        <v>47</v>
      </c>
      <c r="U15" s="19" t="s">
        <v>3092</v>
      </c>
      <c r="V15" s="19" t="s">
        <v>3093</v>
      </c>
    </row>
    <row r="16" spans="1:37" x14ac:dyDescent="0.25">
      <c r="A16" t="s">
        <v>39</v>
      </c>
      <c r="D16" s="18">
        <v>43056</v>
      </c>
      <c r="E16" s="18">
        <v>43081</v>
      </c>
      <c r="F16" s="18">
        <v>43056</v>
      </c>
      <c r="G16" s="18">
        <v>43056</v>
      </c>
      <c r="H16" s="19" t="s">
        <v>2447</v>
      </c>
      <c r="I16" s="19" t="s">
        <v>2448</v>
      </c>
      <c r="J16" s="19" t="s">
        <v>9</v>
      </c>
      <c r="K16" s="19" t="s">
        <v>166</v>
      </c>
      <c r="L16" s="19" t="s">
        <v>2590</v>
      </c>
      <c r="M16" s="20">
        <v>-819.41</v>
      </c>
      <c r="N16" s="20">
        <f>Mov._proveedor[[#This Row],[Importe pendiente (DL)]]*Mov._proveedor[[#Headers],[-1]]</f>
        <v>819.41</v>
      </c>
      <c r="O16" s="18">
        <f>Mov._proveedor[[#This Row],[Fecha recep. Fra.]]+30</f>
        <v>43086</v>
      </c>
      <c r="P16" s="18">
        <v>43140</v>
      </c>
      <c r="Q16" s="12">
        <f>+Mov._proveedor[[#This Row],[Fecha pago]]-Mov._proveedor[[#This Row],[Fecha correcta de pago]]</f>
        <v>54</v>
      </c>
      <c r="R16" s="12">
        <f>Mov._proveedor[[#This Row],[-1]]*Mov._proveedor[[#This Row],[Dif dates]]</f>
        <v>44248.14</v>
      </c>
      <c r="S16" s="19" t="s">
        <v>45</v>
      </c>
      <c r="T16" s="19" t="s">
        <v>47</v>
      </c>
      <c r="U16" s="19" t="s">
        <v>2591</v>
      </c>
      <c r="V16" s="19" t="s">
        <v>2592</v>
      </c>
    </row>
    <row r="17" spans="1:22" x14ac:dyDescent="0.25">
      <c r="A17" t="s">
        <v>39</v>
      </c>
      <c r="D17" s="18">
        <v>43026</v>
      </c>
      <c r="E17" s="18">
        <v>43143</v>
      </c>
      <c r="F17" s="18">
        <v>43026</v>
      </c>
      <c r="G17" s="18">
        <v>43026</v>
      </c>
      <c r="H17" s="19" t="s">
        <v>2447</v>
      </c>
      <c r="I17" s="19" t="s">
        <v>2448</v>
      </c>
      <c r="J17" s="19" t="s">
        <v>9</v>
      </c>
      <c r="K17" s="19" t="s">
        <v>136</v>
      </c>
      <c r="L17" s="19" t="s">
        <v>3056</v>
      </c>
      <c r="M17" s="20">
        <v>-670.91</v>
      </c>
      <c r="N17" s="20">
        <f>Mov._proveedor[[#This Row],[Importe pendiente (DL)]]*Mov._proveedor[[#Headers],[-1]]</f>
        <v>670.91</v>
      </c>
      <c r="O17" s="18">
        <f>Mov._proveedor[[#This Row],[Fecha recep. Fra.]]+30</f>
        <v>43056</v>
      </c>
      <c r="P17" s="18">
        <v>43144</v>
      </c>
      <c r="Q17" s="12">
        <f>+Mov._proveedor[[#This Row],[Fecha pago]]-Mov._proveedor[[#This Row],[Fecha correcta de pago]]</f>
        <v>88</v>
      </c>
      <c r="R17" s="12">
        <f>Mov._proveedor[[#This Row],[-1]]*Mov._proveedor[[#This Row],[Dif dates]]</f>
        <v>59040.079999999994</v>
      </c>
      <c r="S17" s="19" t="s">
        <v>45</v>
      </c>
      <c r="T17" s="19" t="s">
        <v>47</v>
      </c>
      <c r="U17" s="19" t="s">
        <v>3057</v>
      </c>
      <c r="V17" s="19" t="s">
        <v>3058</v>
      </c>
    </row>
    <row r="18" spans="1:22" x14ac:dyDescent="0.25">
      <c r="A18" t="s">
        <v>39</v>
      </c>
      <c r="D18" s="18">
        <v>43026</v>
      </c>
      <c r="E18" s="18">
        <v>43143</v>
      </c>
      <c r="F18" s="18">
        <v>43026</v>
      </c>
      <c r="G18" s="18">
        <v>43026</v>
      </c>
      <c r="H18" s="19" t="s">
        <v>2447</v>
      </c>
      <c r="I18" s="19" t="s">
        <v>2448</v>
      </c>
      <c r="J18" s="19" t="s">
        <v>9</v>
      </c>
      <c r="K18" s="19" t="s">
        <v>136</v>
      </c>
      <c r="L18" s="19" t="s">
        <v>3053</v>
      </c>
      <c r="M18" s="20">
        <v>-175.56</v>
      </c>
      <c r="N18" s="20">
        <f>Mov._proveedor[[#This Row],[Importe pendiente (DL)]]*Mov._proveedor[[#Headers],[-1]]</f>
        <v>175.56</v>
      </c>
      <c r="O18" s="18">
        <f>Mov._proveedor[[#This Row],[Fecha recep. Fra.]]+30</f>
        <v>43056</v>
      </c>
      <c r="P18" s="18">
        <v>43144</v>
      </c>
      <c r="Q18" s="12">
        <f>+Mov._proveedor[[#This Row],[Fecha pago]]-Mov._proveedor[[#This Row],[Fecha correcta de pago]]</f>
        <v>88</v>
      </c>
      <c r="R18" s="12">
        <f>Mov._proveedor[[#This Row],[-1]]*Mov._proveedor[[#This Row],[Dif dates]]</f>
        <v>15449.28</v>
      </c>
      <c r="S18" s="19" t="s">
        <v>45</v>
      </c>
      <c r="T18" s="19" t="s">
        <v>47</v>
      </c>
      <c r="U18" s="19" t="s">
        <v>3054</v>
      </c>
      <c r="V18" s="19" t="s">
        <v>3055</v>
      </c>
    </row>
    <row r="19" spans="1:22" x14ac:dyDescent="0.25">
      <c r="A19" t="s">
        <v>39</v>
      </c>
      <c r="D19" s="18">
        <v>43052</v>
      </c>
      <c r="E19" s="18">
        <v>43143</v>
      </c>
      <c r="F19" s="18">
        <v>43052</v>
      </c>
      <c r="G19" s="18">
        <v>43052</v>
      </c>
      <c r="H19" s="19" t="s">
        <v>2447</v>
      </c>
      <c r="I19" s="19" t="s">
        <v>2448</v>
      </c>
      <c r="J19" s="19" t="s">
        <v>9</v>
      </c>
      <c r="K19" s="19" t="s">
        <v>136</v>
      </c>
      <c r="L19" s="19" t="s">
        <v>3047</v>
      </c>
      <c r="M19" s="20">
        <v>-164.9</v>
      </c>
      <c r="N19" s="20">
        <f>Mov._proveedor[[#This Row],[Importe pendiente (DL)]]*Mov._proveedor[[#Headers],[-1]]</f>
        <v>164.9</v>
      </c>
      <c r="O19" s="18">
        <f>Mov._proveedor[[#This Row],[Fecha recep. Fra.]]+30</f>
        <v>43082</v>
      </c>
      <c r="P19" s="18">
        <v>43144</v>
      </c>
      <c r="Q19" s="12">
        <f>+Mov._proveedor[[#This Row],[Fecha pago]]-Mov._proveedor[[#This Row],[Fecha correcta de pago]]</f>
        <v>62</v>
      </c>
      <c r="R19" s="12">
        <f>Mov._proveedor[[#This Row],[-1]]*Mov._proveedor[[#This Row],[Dif dates]]</f>
        <v>10223.800000000001</v>
      </c>
      <c r="S19" s="19" t="s">
        <v>45</v>
      </c>
      <c r="T19" s="19" t="s">
        <v>47</v>
      </c>
      <c r="U19" s="19" t="s">
        <v>3048</v>
      </c>
      <c r="V19" s="19" t="s">
        <v>3049</v>
      </c>
    </row>
    <row r="20" spans="1:22" x14ac:dyDescent="0.25">
      <c r="A20" t="s">
        <v>39</v>
      </c>
      <c r="D20" s="18">
        <v>43089</v>
      </c>
      <c r="E20" s="18">
        <v>43144</v>
      </c>
      <c r="F20" s="18">
        <v>43089</v>
      </c>
      <c r="G20" s="18">
        <v>43089</v>
      </c>
      <c r="H20" s="19" t="s">
        <v>2447</v>
      </c>
      <c r="I20" s="19" t="s">
        <v>2448</v>
      </c>
      <c r="J20" s="19" t="s">
        <v>9</v>
      </c>
      <c r="K20" s="19" t="s">
        <v>136</v>
      </c>
      <c r="L20" s="19" t="s">
        <v>3076</v>
      </c>
      <c r="M20" s="20">
        <v>-128.16999999999999</v>
      </c>
      <c r="N20" s="20">
        <f>Mov._proveedor[[#This Row],[Importe pendiente (DL)]]*Mov._proveedor[[#Headers],[-1]]</f>
        <v>128.16999999999999</v>
      </c>
      <c r="O20" s="18">
        <f>Mov._proveedor[[#This Row],[Fecha recep. Fra.]]+30</f>
        <v>43119</v>
      </c>
      <c r="P20" s="18">
        <v>43144</v>
      </c>
      <c r="Q20" s="12">
        <f>+Mov._proveedor[[#This Row],[Fecha pago]]-Mov._proveedor[[#This Row],[Fecha correcta de pago]]</f>
        <v>25</v>
      </c>
      <c r="R20" s="12">
        <f>Mov._proveedor[[#This Row],[-1]]*Mov._proveedor[[#This Row],[Dif dates]]</f>
        <v>3204.2499999999995</v>
      </c>
      <c r="S20" s="19" t="s">
        <v>45</v>
      </c>
      <c r="T20" s="19" t="s">
        <v>47</v>
      </c>
      <c r="U20" s="19" t="s">
        <v>3077</v>
      </c>
      <c r="V20" s="19" t="s">
        <v>3078</v>
      </c>
    </row>
    <row r="21" spans="1:22" x14ac:dyDescent="0.25">
      <c r="A21" t="s">
        <v>39</v>
      </c>
      <c r="D21" s="18">
        <v>43047</v>
      </c>
      <c r="E21" s="18">
        <v>43143</v>
      </c>
      <c r="F21" s="18">
        <v>43047</v>
      </c>
      <c r="G21" s="18">
        <v>43047</v>
      </c>
      <c r="H21" s="19" t="s">
        <v>2447</v>
      </c>
      <c r="I21" s="19" t="s">
        <v>2448</v>
      </c>
      <c r="J21" s="19" t="s">
        <v>9</v>
      </c>
      <c r="K21" s="19" t="s">
        <v>136</v>
      </c>
      <c r="L21" s="19" t="s">
        <v>3050</v>
      </c>
      <c r="M21" s="20">
        <v>-75.260000000000005</v>
      </c>
      <c r="N21" s="20">
        <f>Mov._proveedor[[#This Row],[Importe pendiente (DL)]]*Mov._proveedor[[#Headers],[-1]]</f>
        <v>75.260000000000005</v>
      </c>
      <c r="O21" s="18">
        <f>Mov._proveedor[[#This Row],[Fecha recep. Fra.]]+30</f>
        <v>43077</v>
      </c>
      <c r="P21" s="18">
        <v>43143</v>
      </c>
      <c r="Q21" s="12">
        <f>+Mov._proveedor[[#This Row],[Fecha pago]]-Mov._proveedor[[#This Row],[Fecha correcta de pago]]</f>
        <v>66</v>
      </c>
      <c r="R21" s="12">
        <f>Mov._proveedor[[#This Row],[-1]]*Mov._proveedor[[#This Row],[Dif dates]]</f>
        <v>4967.1600000000008</v>
      </c>
      <c r="S21" s="19" t="s">
        <v>45</v>
      </c>
      <c r="T21" s="19" t="s">
        <v>47</v>
      </c>
      <c r="U21" s="19" t="s">
        <v>3051</v>
      </c>
      <c r="V21" s="19" t="s">
        <v>3052</v>
      </c>
    </row>
    <row r="22" spans="1:22" x14ac:dyDescent="0.25">
      <c r="A22" t="s">
        <v>39</v>
      </c>
      <c r="D22" s="18">
        <v>43089</v>
      </c>
      <c r="E22" s="18">
        <v>43143</v>
      </c>
      <c r="F22" s="18">
        <v>43089</v>
      </c>
      <c r="G22" s="18">
        <v>43089</v>
      </c>
      <c r="H22" s="19" t="s">
        <v>2447</v>
      </c>
      <c r="I22" s="19" t="s">
        <v>2448</v>
      </c>
      <c r="J22" s="19" t="s">
        <v>9</v>
      </c>
      <c r="K22" s="19" t="s">
        <v>136</v>
      </c>
      <c r="L22" s="19" t="s">
        <v>3036</v>
      </c>
      <c r="M22" s="20">
        <v>-21.76</v>
      </c>
      <c r="N22" s="20">
        <f>Mov._proveedor[[#This Row],[Importe pendiente (DL)]]*Mov._proveedor[[#Headers],[-1]]</f>
        <v>21.76</v>
      </c>
      <c r="O22" s="18">
        <f>Mov._proveedor[[#This Row],[Fecha recep. Fra.]]+30</f>
        <v>43119</v>
      </c>
      <c r="P22" s="18">
        <v>43143</v>
      </c>
      <c r="Q22" s="12">
        <f>+Mov._proveedor[[#This Row],[Fecha pago]]-Mov._proveedor[[#This Row],[Fecha correcta de pago]]</f>
        <v>24</v>
      </c>
      <c r="R22" s="12">
        <f>Mov._proveedor[[#This Row],[-1]]*Mov._proveedor[[#This Row],[Dif dates]]</f>
        <v>522.24</v>
      </c>
      <c r="S22" s="19" t="s">
        <v>45</v>
      </c>
      <c r="T22" s="19" t="s">
        <v>47</v>
      </c>
      <c r="U22" s="19" t="s">
        <v>3037</v>
      </c>
      <c r="V22" s="19" t="s">
        <v>3038</v>
      </c>
    </row>
    <row r="23" spans="1:22" x14ac:dyDescent="0.25">
      <c r="A23" t="s">
        <v>39</v>
      </c>
      <c r="D23" s="18">
        <v>43052</v>
      </c>
      <c r="E23" s="18">
        <v>43081</v>
      </c>
      <c r="F23" s="18">
        <v>43144</v>
      </c>
      <c r="G23" s="18">
        <v>43052</v>
      </c>
      <c r="H23" s="19" t="s">
        <v>56</v>
      </c>
      <c r="I23" s="19" t="s">
        <v>57</v>
      </c>
      <c r="J23" s="19" t="s">
        <v>9</v>
      </c>
      <c r="K23" s="19" t="s">
        <v>136</v>
      </c>
      <c r="L23" s="19" t="s">
        <v>2600</v>
      </c>
      <c r="M23" s="20">
        <v>-356.95</v>
      </c>
      <c r="N23" s="20">
        <f>Mov._proveedor[[#This Row],[Importe pendiente (DL)]]*Mov._proveedor[[#Headers],[-1]]</f>
        <v>356.95</v>
      </c>
      <c r="O23" s="18">
        <f>Mov._proveedor[[#This Row],[Fecha recep. Fra.]]+30</f>
        <v>43082</v>
      </c>
      <c r="P23" s="18">
        <v>43144</v>
      </c>
      <c r="Q23" s="12">
        <f>+Mov._proveedor[[#This Row],[Fecha pago]]-Mov._proveedor[[#This Row],[Fecha correcta de pago]]</f>
        <v>62</v>
      </c>
      <c r="R23" s="12">
        <f>Mov._proveedor[[#This Row],[-1]]*Mov._proveedor[[#This Row],[Dif dates]]</f>
        <v>22130.899999999998</v>
      </c>
      <c r="S23" s="19" t="s">
        <v>45</v>
      </c>
      <c r="T23" s="19" t="s">
        <v>46</v>
      </c>
      <c r="U23" s="19" t="s">
        <v>2601</v>
      </c>
      <c r="V23" s="19" t="s">
        <v>2602</v>
      </c>
    </row>
    <row r="24" spans="1:22" x14ac:dyDescent="0.25">
      <c r="A24" t="s">
        <v>39</v>
      </c>
      <c r="D24" s="18">
        <v>43052</v>
      </c>
      <c r="E24" s="18">
        <v>43098</v>
      </c>
      <c r="F24" s="18">
        <v>43144</v>
      </c>
      <c r="G24" s="18">
        <v>43052</v>
      </c>
      <c r="H24" s="19" t="s">
        <v>56</v>
      </c>
      <c r="I24" s="19" t="s">
        <v>57</v>
      </c>
      <c r="J24" s="19" t="s">
        <v>9</v>
      </c>
      <c r="K24" s="19" t="s">
        <v>137</v>
      </c>
      <c r="L24" s="19" t="s">
        <v>2674</v>
      </c>
      <c r="M24" s="20">
        <v>-356.95</v>
      </c>
      <c r="N24" s="20">
        <f>Mov._proveedor[[#This Row],[Importe pendiente (DL)]]*Mov._proveedor[[#Headers],[-1]]</f>
        <v>356.95</v>
      </c>
      <c r="O24" s="18">
        <f>Mov._proveedor[[#This Row],[Fecha recep. Fra.]]+30</f>
        <v>43082</v>
      </c>
      <c r="P24" s="18">
        <v>43144</v>
      </c>
      <c r="Q24" s="12">
        <f>+Mov._proveedor[[#This Row],[Fecha pago]]-Mov._proveedor[[#This Row],[Fecha correcta de pago]]</f>
        <v>62</v>
      </c>
      <c r="R24" s="12">
        <f>Mov._proveedor[[#This Row],[-1]]*Mov._proveedor[[#This Row],[Dif dates]]</f>
        <v>22130.899999999998</v>
      </c>
      <c r="S24" s="19" t="s">
        <v>45</v>
      </c>
      <c r="T24" s="19" t="s">
        <v>46</v>
      </c>
      <c r="U24" s="19" t="s">
        <v>2675</v>
      </c>
      <c r="V24" s="19" t="s">
        <v>927</v>
      </c>
    </row>
    <row r="25" spans="1:22" x14ac:dyDescent="0.25">
      <c r="A25" t="s">
        <v>39</v>
      </c>
      <c r="D25" s="18">
        <v>43039</v>
      </c>
      <c r="E25" s="18">
        <v>43139</v>
      </c>
      <c r="F25" s="18">
        <v>43069</v>
      </c>
      <c r="G25" s="18">
        <v>43041</v>
      </c>
      <c r="H25" s="19" t="s">
        <v>1050</v>
      </c>
      <c r="I25" s="19" t="s">
        <v>2471</v>
      </c>
      <c r="J25" s="19" t="s">
        <v>9</v>
      </c>
      <c r="K25" s="19" t="s">
        <v>166</v>
      </c>
      <c r="L25" s="19" t="s">
        <v>2985</v>
      </c>
      <c r="M25" s="20">
        <v>-262.89999999999998</v>
      </c>
      <c r="N25" s="20">
        <f>Mov._proveedor[[#This Row],[Importe pendiente (DL)]]*Mov._proveedor[[#Headers],[-1]]</f>
        <v>262.89999999999998</v>
      </c>
      <c r="O25" s="18">
        <f>Mov._proveedor[[#This Row],[Fecha recep. Fra.]]+30</f>
        <v>43071</v>
      </c>
      <c r="P25" s="18">
        <v>43139</v>
      </c>
      <c r="Q25" s="12">
        <f>+Mov._proveedor[[#This Row],[Fecha pago]]-Mov._proveedor[[#This Row],[Fecha correcta de pago]]</f>
        <v>68</v>
      </c>
      <c r="R25" s="12">
        <f>Mov._proveedor[[#This Row],[-1]]*Mov._proveedor[[#This Row],[Dif dates]]</f>
        <v>17877.199999999997</v>
      </c>
      <c r="S25" s="19" t="s">
        <v>45</v>
      </c>
      <c r="T25" s="19" t="s">
        <v>47</v>
      </c>
      <c r="U25" s="19" t="s">
        <v>2986</v>
      </c>
      <c r="V25" s="19" t="s">
        <v>2987</v>
      </c>
    </row>
    <row r="26" spans="1:22" x14ac:dyDescent="0.25">
      <c r="A26" t="s">
        <v>39</v>
      </c>
      <c r="D26" s="18">
        <v>43053</v>
      </c>
      <c r="E26" s="18">
        <v>43074</v>
      </c>
      <c r="F26" s="18">
        <v>43144</v>
      </c>
      <c r="G26" s="18">
        <v>43056</v>
      </c>
      <c r="H26" s="19" t="s">
        <v>2570</v>
      </c>
      <c r="I26" s="19" t="s">
        <v>2571</v>
      </c>
      <c r="J26" s="19" t="s">
        <v>9</v>
      </c>
      <c r="K26" s="19" t="s">
        <v>166</v>
      </c>
      <c r="L26" s="19" t="s">
        <v>2572</v>
      </c>
      <c r="M26" s="20">
        <v>-423.5</v>
      </c>
      <c r="N26" s="20">
        <f>Mov._proveedor[[#This Row],[Importe pendiente (DL)]]*Mov._proveedor[[#Headers],[-1]]</f>
        <v>423.5</v>
      </c>
      <c r="O26" s="18">
        <f>Mov._proveedor[[#This Row],[Fecha recep. Fra.]]+30</f>
        <v>43086</v>
      </c>
      <c r="P26" s="18">
        <v>43144</v>
      </c>
      <c r="Q26" s="12">
        <f>+Mov._proveedor[[#This Row],[Fecha pago]]-Mov._proveedor[[#This Row],[Fecha correcta de pago]]</f>
        <v>58</v>
      </c>
      <c r="R26" s="12">
        <f>Mov._proveedor[[#This Row],[-1]]*Mov._proveedor[[#This Row],[Dif dates]]</f>
        <v>24563</v>
      </c>
      <c r="S26" s="19" t="s">
        <v>45</v>
      </c>
      <c r="T26" s="19" t="s">
        <v>46</v>
      </c>
      <c r="U26" s="19" t="s">
        <v>2573</v>
      </c>
      <c r="V26" s="19" t="s">
        <v>2574</v>
      </c>
    </row>
    <row r="27" spans="1:22" x14ac:dyDescent="0.25">
      <c r="A27" t="s">
        <v>39</v>
      </c>
      <c r="D27" s="18">
        <v>43056</v>
      </c>
      <c r="E27" s="18">
        <v>43069</v>
      </c>
      <c r="F27" s="18">
        <v>43144</v>
      </c>
      <c r="G27" s="18">
        <v>43059</v>
      </c>
      <c r="H27" s="19" t="s">
        <v>2445</v>
      </c>
      <c r="I27" s="19" t="s">
        <v>2446</v>
      </c>
      <c r="J27" s="19" t="s">
        <v>9</v>
      </c>
      <c r="K27" s="19" t="s">
        <v>166</v>
      </c>
      <c r="L27" s="19" t="s">
        <v>2534</v>
      </c>
      <c r="M27" s="20">
        <v>-2100.08</v>
      </c>
      <c r="N27" s="20">
        <f>Mov._proveedor[[#This Row],[Importe pendiente (DL)]]*Mov._proveedor[[#Headers],[-1]]</f>
        <v>2100.08</v>
      </c>
      <c r="O27" s="18">
        <f>Mov._proveedor[[#This Row],[Fecha recep. Fra.]]+30</f>
        <v>43089</v>
      </c>
      <c r="P27" s="18">
        <v>43144</v>
      </c>
      <c r="Q27" s="12">
        <f>+Mov._proveedor[[#This Row],[Fecha pago]]-Mov._proveedor[[#This Row],[Fecha correcta de pago]]</f>
        <v>55</v>
      </c>
      <c r="R27" s="12">
        <f>Mov._proveedor[[#This Row],[-1]]*Mov._proveedor[[#This Row],[Dif dates]]</f>
        <v>115504.4</v>
      </c>
      <c r="S27" s="19" t="s">
        <v>45</v>
      </c>
      <c r="T27" s="19" t="s">
        <v>46</v>
      </c>
      <c r="U27" s="19" t="s">
        <v>2535</v>
      </c>
      <c r="V27" s="19" t="s">
        <v>2536</v>
      </c>
    </row>
    <row r="28" spans="1:22" x14ac:dyDescent="0.25">
      <c r="A28" t="s">
        <v>39</v>
      </c>
      <c r="D28" s="18">
        <v>43050</v>
      </c>
      <c r="E28" s="18">
        <v>43059</v>
      </c>
      <c r="F28" s="18">
        <v>43144</v>
      </c>
      <c r="G28" s="18">
        <v>43053</v>
      </c>
      <c r="H28" s="19" t="s">
        <v>2445</v>
      </c>
      <c r="I28" s="19" t="s">
        <v>2446</v>
      </c>
      <c r="J28" s="19" t="s">
        <v>9</v>
      </c>
      <c r="K28" s="19" t="s">
        <v>166</v>
      </c>
      <c r="L28" s="19" t="s">
        <v>2525</v>
      </c>
      <c r="M28" s="20">
        <v>-1573.48</v>
      </c>
      <c r="N28" s="20">
        <f>Mov._proveedor[[#This Row],[Importe pendiente (DL)]]*Mov._proveedor[[#Headers],[-1]]</f>
        <v>1573.48</v>
      </c>
      <c r="O28" s="18">
        <f>Mov._proveedor[[#This Row],[Fecha recep. Fra.]]+30</f>
        <v>43083</v>
      </c>
      <c r="P28" s="18">
        <v>43144</v>
      </c>
      <c r="Q28" s="12">
        <f>+Mov._proveedor[[#This Row],[Fecha pago]]-Mov._proveedor[[#This Row],[Fecha correcta de pago]]</f>
        <v>61</v>
      </c>
      <c r="R28" s="12">
        <f>Mov._proveedor[[#This Row],[-1]]*Mov._proveedor[[#This Row],[Dif dates]]</f>
        <v>95982.28</v>
      </c>
      <c r="S28" s="19" t="s">
        <v>45</v>
      </c>
      <c r="T28" s="19" t="s">
        <v>46</v>
      </c>
      <c r="U28" s="19" t="s">
        <v>2526</v>
      </c>
      <c r="V28" s="19" t="s">
        <v>2527</v>
      </c>
    </row>
    <row r="29" spans="1:22" x14ac:dyDescent="0.25">
      <c r="A29" t="s">
        <v>39</v>
      </c>
      <c r="D29" s="18">
        <v>42935</v>
      </c>
      <c r="E29" s="18">
        <v>43126</v>
      </c>
      <c r="F29" s="18">
        <v>43144</v>
      </c>
      <c r="G29" s="18">
        <v>43118</v>
      </c>
      <c r="H29" s="19" t="s">
        <v>2445</v>
      </c>
      <c r="I29" s="19" t="s">
        <v>2446</v>
      </c>
      <c r="J29" s="19" t="s">
        <v>9</v>
      </c>
      <c r="K29" s="19" t="s">
        <v>166</v>
      </c>
      <c r="L29" s="19" t="s">
        <v>2829</v>
      </c>
      <c r="M29" s="20">
        <v>-955.05000000000007</v>
      </c>
      <c r="N29" s="20">
        <f>Mov._proveedor[[#This Row],[Importe pendiente (DL)]]*Mov._proveedor[[#Headers],[-1]]</f>
        <v>955.05000000000007</v>
      </c>
      <c r="O29" s="18">
        <f>Mov._proveedor[[#This Row],[Fecha recep. Fra.]]+30</f>
        <v>43148</v>
      </c>
      <c r="P29" s="18">
        <v>43144</v>
      </c>
      <c r="Q29" s="12">
        <f>+Mov._proveedor[[#This Row],[Fecha pago]]-Mov._proveedor[[#This Row],[Fecha correcta de pago]]</f>
        <v>-4</v>
      </c>
      <c r="R29" s="12">
        <f>Mov._proveedor[[#This Row],[-1]]*Mov._proveedor[[#This Row],[Dif dates]]</f>
        <v>-3820.2000000000003</v>
      </c>
      <c r="S29" s="19" t="s">
        <v>45</v>
      </c>
      <c r="T29" s="19" t="s">
        <v>46</v>
      </c>
      <c r="U29" s="19" t="s">
        <v>2830</v>
      </c>
      <c r="V29" s="19" t="s">
        <v>2831</v>
      </c>
    </row>
    <row r="30" spans="1:22" x14ac:dyDescent="0.25">
      <c r="A30" t="s">
        <v>39</v>
      </c>
      <c r="D30" s="18">
        <v>42815</v>
      </c>
      <c r="E30" s="18">
        <v>43126</v>
      </c>
      <c r="F30" s="18">
        <v>43144</v>
      </c>
      <c r="G30" s="18">
        <v>43118</v>
      </c>
      <c r="H30" s="19" t="s">
        <v>2445</v>
      </c>
      <c r="I30" s="19" t="s">
        <v>2446</v>
      </c>
      <c r="J30" s="19" t="s">
        <v>9</v>
      </c>
      <c r="K30" s="19" t="s">
        <v>166</v>
      </c>
      <c r="L30" s="19" t="s">
        <v>2832</v>
      </c>
      <c r="M30" s="20">
        <v>-733.74</v>
      </c>
      <c r="N30" s="20">
        <f>Mov._proveedor[[#This Row],[Importe pendiente (DL)]]*Mov._proveedor[[#Headers],[-1]]</f>
        <v>733.74</v>
      </c>
      <c r="O30" s="18">
        <f>Mov._proveedor[[#This Row],[Fecha recep. Fra.]]+30</f>
        <v>43148</v>
      </c>
      <c r="P30" s="18">
        <v>43144</v>
      </c>
      <c r="Q30" s="12">
        <f>+Mov._proveedor[[#This Row],[Fecha pago]]-Mov._proveedor[[#This Row],[Fecha correcta de pago]]</f>
        <v>-4</v>
      </c>
      <c r="R30" s="12">
        <f>Mov._proveedor[[#This Row],[-1]]*Mov._proveedor[[#This Row],[Dif dates]]</f>
        <v>-2934.96</v>
      </c>
      <c r="S30" s="19" t="s">
        <v>45</v>
      </c>
      <c r="T30" s="19" t="s">
        <v>46</v>
      </c>
      <c r="U30" s="19" t="s">
        <v>2833</v>
      </c>
      <c r="V30" s="19" t="s">
        <v>2834</v>
      </c>
    </row>
    <row r="31" spans="1:22" x14ac:dyDescent="0.25">
      <c r="A31" t="s">
        <v>39</v>
      </c>
      <c r="D31" s="18">
        <v>42999</v>
      </c>
      <c r="E31" s="18">
        <v>43126</v>
      </c>
      <c r="F31" s="18">
        <v>43144</v>
      </c>
      <c r="G31" s="18">
        <v>43122</v>
      </c>
      <c r="H31" s="19" t="s">
        <v>2445</v>
      </c>
      <c r="I31" s="19" t="s">
        <v>2446</v>
      </c>
      <c r="J31" s="19" t="s">
        <v>9</v>
      </c>
      <c r="K31" s="19" t="s">
        <v>166</v>
      </c>
      <c r="L31" s="19" t="s">
        <v>2823</v>
      </c>
      <c r="M31" s="20">
        <v>-607.42000000000007</v>
      </c>
      <c r="N31" s="20">
        <f>Mov._proveedor[[#This Row],[Importe pendiente (DL)]]*Mov._proveedor[[#Headers],[-1]]</f>
        <v>607.42000000000007</v>
      </c>
      <c r="O31" s="18">
        <f>Mov._proveedor[[#This Row],[Fecha recep. Fra.]]+30</f>
        <v>43152</v>
      </c>
      <c r="P31" s="18">
        <v>43144</v>
      </c>
      <c r="Q31" s="12">
        <f>+Mov._proveedor[[#This Row],[Fecha pago]]-Mov._proveedor[[#This Row],[Fecha correcta de pago]]</f>
        <v>-8</v>
      </c>
      <c r="R31" s="12">
        <f>Mov._proveedor[[#This Row],[-1]]*Mov._proveedor[[#This Row],[Dif dates]]</f>
        <v>-4859.3600000000006</v>
      </c>
      <c r="S31" s="19" t="s">
        <v>45</v>
      </c>
      <c r="T31" s="19" t="s">
        <v>46</v>
      </c>
      <c r="U31" s="19" t="s">
        <v>2824</v>
      </c>
      <c r="V31" s="19" t="s">
        <v>2825</v>
      </c>
    </row>
    <row r="32" spans="1:22" x14ac:dyDescent="0.25">
      <c r="A32" t="s">
        <v>39</v>
      </c>
      <c r="D32" s="18">
        <v>42906</v>
      </c>
      <c r="E32" s="18">
        <v>43126</v>
      </c>
      <c r="F32" s="18">
        <v>43144</v>
      </c>
      <c r="G32" s="18">
        <v>43125</v>
      </c>
      <c r="H32" s="19" t="s">
        <v>2445</v>
      </c>
      <c r="I32" s="19" t="s">
        <v>2446</v>
      </c>
      <c r="J32" s="19" t="s">
        <v>9</v>
      </c>
      <c r="K32" s="19" t="s">
        <v>166</v>
      </c>
      <c r="L32" s="19" t="s">
        <v>2826</v>
      </c>
      <c r="M32" s="20">
        <v>-314.84000000000003</v>
      </c>
      <c r="N32" s="20">
        <f>Mov._proveedor[[#This Row],[Importe pendiente (DL)]]*Mov._proveedor[[#Headers],[-1]]</f>
        <v>314.84000000000003</v>
      </c>
      <c r="O32" s="18">
        <f>Mov._proveedor[[#This Row],[Fecha recep. Fra.]]+30</f>
        <v>43155</v>
      </c>
      <c r="P32" s="18">
        <v>43144</v>
      </c>
      <c r="Q32" s="12">
        <f>+Mov._proveedor[[#This Row],[Fecha pago]]-Mov._proveedor[[#This Row],[Fecha correcta de pago]]</f>
        <v>-11</v>
      </c>
      <c r="R32" s="12">
        <f>Mov._proveedor[[#This Row],[-1]]*Mov._proveedor[[#This Row],[Dif dates]]</f>
        <v>-3463.2400000000002</v>
      </c>
      <c r="S32" s="19" t="s">
        <v>45</v>
      </c>
      <c r="T32" s="19" t="s">
        <v>46</v>
      </c>
      <c r="U32" s="19" t="s">
        <v>2827</v>
      </c>
      <c r="V32" s="19" t="s">
        <v>2828</v>
      </c>
    </row>
    <row r="33" spans="1:22" x14ac:dyDescent="0.25">
      <c r="A33" t="s">
        <v>39</v>
      </c>
      <c r="D33" s="18">
        <v>42892</v>
      </c>
      <c r="E33" s="18">
        <v>43126</v>
      </c>
      <c r="F33" s="18">
        <v>43144</v>
      </c>
      <c r="G33" s="18">
        <v>43118</v>
      </c>
      <c r="H33" s="19" t="s">
        <v>2445</v>
      </c>
      <c r="I33" s="19" t="s">
        <v>2446</v>
      </c>
      <c r="J33" s="19" t="s">
        <v>9</v>
      </c>
      <c r="K33" s="19" t="s">
        <v>166</v>
      </c>
      <c r="L33" s="19" t="s">
        <v>2835</v>
      </c>
      <c r="M33" s="20">
        <v>-277.82</v>
      </c>
      <c r="N33" s="20">
        <f>Mov._proveedor[[#This Row],[Importe pendiente (DL)]]*Mov._proveedor[[#Headers],[-1]]</f>
        <v>277.82</v>
      </c>
      <c r="O33" s="18">
        <f>Mov._proveedor[[#This Row],[Fecha recep. Fra.]]+30</f>
        <v>43148</v>
      </c>
      <c r="P33" s="18">
        <v>43144</v>
      </c>
      <c r="Q33" s="12">
        <f>+Mov._proveedor[[#This Row],[Fecha pago]]-Mov._proveedor[[#This Row],[Fecha correcta de pago]]</f>
        <v>-4</v>
      </c>
      <c r="R33" s="12">
        <f>Mov._proveedor[[#This Row],[-1]]*Mov._proveedor[[#This Row],[Dif dates]]</f>
        <v>-1111.28</v>
      </c>
      <c r="S33" s="19" t="s">
        <v>45</v>
      </c>
      <c r="T33" s="19" t="s">
        <v>46</v>
      </c>
      <c r="U33" s="19" t="s">
        <v>2836</v>
      </c>
      <c r="V33" s="19" t="s">
        <v>2837</v>
      </c>
    </row>
    <row r="34" spans="1:22" x14ac:dyDescent="0.25">
      <c r="A34" t="s">
        <v>39</v>
      </c>
      <c r="D34" s="18">
        <v>43045</v>
      </c>
      <c r="E34" s="18">
        <v>43126</v>
      </c>
      <c r="F34" s="18">
        <v>43144</v>
      </c>
      <c r="G34" s="18">
        <v>43108</v>
      </c>
      <c r="H34" s="19" t="s">
        <v>2445</v>
      </c>
      <c r="I34" s="19" t="s">
        <v>2446</v>
      </c>
      <c r="J34" s="19" t="s">
        <v>9</v>
      </c>
      <c r="K34" s="19" t="s">
        <v>166</v>
      </c>
      <c r="L34" s="19" t="s">
        <v>2820</v>
      </c>
      <c r="M34" s="20">
        <v>-175.93</v>
      </c>
      <c r="N34" s="20">
        <f>Mov._proveedor[[#This Row],[Importe pendiente (DL)]]*Mov._proveedor[[#Headers],[-1]]</f>
        <v>175.93</v>
      </c>
      <c r="O34" s="18">
        <f>Mov._proveedor[[#This Row],[Fecha recep. Fra.]]+30</f>
        <v>43138</v>
      </c>
      <c r="P34" s="18">
        <v>43144</v>
      </c>
      <c r="Q34" s="12">
        <f>+Mov._proveedor[[#This Row],[Fecha pago]]-Mov._proveedor[[#This Row],[Fecha correcta de pago]]</f>
        <v>6</v>
      </c>
      <c r="R34" s="12">
        <f>Mov._proveedor[[#This Row],[-1]]*Mov._proveedor[[#This Row],[Dif dates]]</f>
        <v>1055.58</v>
      </c>
      <c r="S34" s="19" t="s">
        <v>45</v>
      </c>
      <c r="T34" s="19" t="s">
        <v>46</v>
      </c>
      <c r="U34" s="19" t="s">
        <v>2821</v>
      </c>
      <c r="V34" s="19" t="s">
        <v>2822</v>
      </c>
    </row>
    <row r="35" spans="1:22" x14ac:dyDescent="0.25">
      <c r="A35" t="s">
        <v>39</v>
      </c>
      <c r="D35" s="18">
        <v>43014</v>
      </c>
      <c r="E35" s="18">
        <v>43131</v>
      </c>
      <c r="F35" s="18">
        <v>43144</v>
      </c>
      <c r="G35" s="18">
        <v>43118</v>
      </c>
      <c r="H35" s="19" t="s">
        <v>2445</v>
      </c>
      <c r="I35" s="19" t="s">
        <v>2446</v>
      </c>
      <c r="J35" s="19" t="s">
        <v>9</v>
      </c>
      <c r="K35" s="19" t="s">
        <v>166</v>
      </c>
      <c r="L35" s="19" t="s">
        <v>2886</v>
      </c>
      <c r="M35" s="20">
        <v>-24.81</v>
      </c>
      <c r="N35" s="20">
        <f>Mov._proveedor[[#This Row],[Importe pendiente (DL)]]*Mov._proveedor[[#Headers],[-1]]</f>
        <v>24.81</v>
      </c>
      <c r="O35" s="18">
        <f>Mov._proveedor[[#This Row],[Fecha recep. Fra.]]+30</f>
        <v>43148</v>
      </c>
      <c r="P35" s="18">
        <v>43144</v>
      </c>
      <c r="Q35" s="12">
        <f>+Mov._proveedor[[#This Row],[Fecha pago]]-Mov._proveedor[[#This Row],[Fecha correcta de pago]]</f>
        <v>-4</v>
      </c>
      <c r="R35" s="12">
        <f>Mov._proveedor[[#This Row],[-1]]*Mov._proveedor[[#This Row],[Dif dates]]</f>
        <v>-99.24</v>
      </c>
      <c r="S35" s="19" t="s">
        <v>45</v>
      </c>
      <c r="T35" s="19" t="s">
        <v>46</v>
      </c>
      <c r="U35" s="19" t="s">
        <v>2887</v>
      </c>
      <c r="V35" s="19" t="s">
        <v>2888</v>
      </c>
    </row>
    <row r="36" spans="1:22" x14ac:dyDescent="0.25">
      <c r="A36" t="s">
        <v>39</v>
      </c>
      <c r="D36" s="18">
        <v>43035</v>
      </c>
      <c r="E36" s="18">
        <v>43119</v>
      </c>
      <c r="F36" s="18">
        <v>43144</v>
      </c>
      <c r="G36" s="18">
        <v>43042</v>
      </c>
      <c r="H36" s="19" t="s">
        <v>862</v>
      </c>
      <c r="I36" s="19" t="s">
        <v>863</v>
      </c>
      <c r="J36" s="19" t="s">
        <v>9</v>
      </c>
      <c r="K36" s="19" t="s">
        <v>136</v>
      </c>
      <c r="L36" s="19" t="s">
        <v>2706</v>
      </c>
      <c r="M36" s="20">
        <v>-1151.32</v>
      </c>
      <c r="N36" s="20">
        <f>Mov._proveedor[[#This Row],[Importe pendiente (DL)]]*Mov._proveedor[[#Headers],[-1]]</f>
        <v>1151.32</v>
      </c>
      <c r="O36" s="18">
        <f>Mov._proveedor[[#This Row],[Fecha recep. Fra.]]+30</f>
        <v>43072</v>
      </c>
      <c r="P36" s="18">
        <v>43144</v>
      </c>
      <c r="Q36" s="12">
        <f>+Mov._proveedor[[#This Row],[Fecha pago]]-Mov._proveedor[[#This Row],[Fecha correcta de pago]]</f>
        <v>72</v>
      </c>
      <c r="R36" s="12">
        <f>Mov._proveedor[[#This Row],[-1]]*Mov._proveedor[[#This Row],[Dif dates]]</f>
        <v>82895.039999999994</v>
      </c>
      <c r="S36" s="19" t="s">
        <v>45</v>
      </c>
      <c r="T36" s="19" t="s">
        <v>46</v>
      </c>
      <c r="U36" s="19" t="s">
        <v>2707</v>
      </c>
      <c r="V36" s="19" t="s">
        <v>2708</v>
      </c>
    </row>
    <row r="37" spans="1:22" x14ac:dyDescent="0.25">
      <c r="A37" t="s">
        <v>39</v>
      </c>
      <c r="D37" s="18">
        <v>42975</v>
      </c>
      <c r="E37" s="18">
        <v>43124</v>
      </c>
      <c r="F37" s="18">
        <v>43144</v>
      </c>
      <c r="G37" s="18">
        <v>42984</v>
      </c>
      <c r="H37" s="19" t="s">
        <v>862</v>
      </c>
      <c r="I37" s="19" t="s">
        <v>863</v>
      </c>
      <c r="J37" s="19" t="s">
        <v>9</v>
      </c>
      <c r="K37" s="19" t="s">
        <v>136</v>
      </c>
      <c r="L37" s="19" t="s">
        <v>2738</v>
      </c>
      <c r="M37" s="20">
        <v>-314</v>
      </c>
      <c r="N37" s="20">
        <f>Mov._proveedor[[#This Row],[Importe pendiente (DL)]]*Mov._proveedor[[#Headers],[-1]]</f>
        <v>314</v>
      </c>
      <c r="O37" s="18">
        <f>Mov._proveedor[[#This Row],[Fecha recep. Fra.]]+30</f>
        <v>43014</v>
      </c>
      <c r="P37" s="18">
        <v>43144</v>
      </c>
      <c r="Q37" s="12">
        <f>+Mov._proveedor[[#This Row],[Fecha pago]]-Mov._proveedor[[#This Row],[Fecha correcta de pago]]</f>
        <v>130</v>
      </c>
      <c r="R37" s="12">
        <f>Mov._proveedor[[#This Row],[-1]]*Mov._proveedor[[#This Row],[Dif dates]]</f>
        <v>40820</v>
      </c>
      <c r="S37" s="19" t="s">
        <v>45</v>
      </c>
      <c r="T37" s="19" t="s">
        <v>46</v>
      </c>
      <c r="U37" s="19" t="s">
        <v>2739</v>
      </c>
      <c r="V37" s="19" t="s">
        <v>2740</v>
      </c>
    </row>
    <row r="38" spans="1:22" x14ac:dyDescent="0.25">
      <c r="A38" t="s">
        <v>39</v>
      </c>
      <c r="D38" s="18">
        <v>43008</v>
      </c>
      <c r="E38" s="18">
        <v>43119</v>
      </c>
      <c r="F38" s="18">
        <v>43144</v>
      </c>
      <c r="G38" s="18">
        <v>43019</v>
      </c>
      <c r="H38" s="19" t="s">
        <v>221</v>
      </c>
      <c r="I38" s="19" t="s">
        <v>222</v>
      </c>
      <c r="J38" s="19" t="s">
        <v>9</v>
      </c>
      <c r="K38" s="19" t="s">
        <v>136</v>
      </c>
      <c r="L38" s="19" t="s">
        <v>2703</v>
      </c>
      <c r="M38" s="20">
        <v>-3242.8</v>
      </c>
      <c r="N38" s="20">
        <f>Mov._proveedor[[#This Row],[Importe pendiente (DL)]]*Mov._proveedor[[#Headers],[-1]]</f>
        <v>3242.8</v>
      </c>
      <c r="O38" s="18">
        <f>Mov._proveedor[[#This Row],[Fecha recep. Fra.]]+30</f>
        <v>43049</v>
      </c>
      <c r="P38" s="18">
        <v>43144</v>
      </c>
      <c r="Q38" s="12">
        <f>+Mov._proveedor[[#This Row],[Fecha pago]]-Mov._proveedor[[#This Row],[Fecha correcta de pago]]</f>
        <v>95</v>
      </c>
      <c r="R38" s="12">
        <f>Mov._proveedor[[#This Row],[-1]]*Mov._proveedor[[#This Row],[Dif dates]]</f>
        <v>308066</v>
      </c>
      <c r="S38" s="19" t="s">
        <v>45</v>
      </c>
      <c r="T38" s="19" t="s">
        <v>46</v>
      </c>
      <c r="U38" s="19" t="s">
        <v>2704</v>
      </c>
      <c r="V38" s="19" t="s">
        <v>2705</v>
      </c>
    </row>
    <row r="39" spans="1:22" x14ac:dyDescent="0.25">
      <c r="A39" t="s">
        <v>39</v>
      </c>
      <c r="D39" s="18">
        <v>43039</v>
      </c>
      <c r="E39" s="18">
        <v>43039</v>
      </c>
      <c r="F39" s="18">
        <v>43144</v>
      </c>
      <c r="G39" s="18">
        <v>43049</v>
      </c>
      <c r="H39" s="19" t="s">
        <v>221</v>
      </c>
      <c r="I39" s="19" t="s">
        <v>222</v>
      </c>
      <c r="J39" s="19" t="s">
        <v>9</v>
      </c>
      <c r="K39" s="19" t="s">
        <v>136</v>
      </c>
      <c r="L39" s="19" t="s">
        <v>2528</v>
      </c>
      <c r="M39" s="20">
        <v>-609.84</v>
      </c>
      <c r="N39" s="20">
        <f>Mov._proveedor[[#This Row],[Importe pendiente (DL)]]*Mov._proveedor[[#Headers],[-1]]</f>
        <v>609.84</v>
      </c>
      <c r="O39" s="18">
        <f>Mov._proveedor[[#This Row],[Fecha recep. Fra.]]+30</f>
        <v>43079</v>
      </c>
      <c r="P39" s="18">
        <v>43144</v>
      </c>
      <c r="Q39" s="12">
        <f>+Mov._proveedor[[#This Row],[Fecha pago]]-Mov._proveedor[[#This Row],[Fecha correcta de pago]]</f>
        <v>65</v>
      </c>
      <c r="R39" s="12">
        <f>Mov._proveedor[[#This Row],[-1]]*Mov._proveedor[[#This Row],[Dif dates]]</f>
        <v>39639.599999999999</v>
      </c>
      <c r="S39" s="19" t="s">
        <v>45</v>
      </c>
      <c r="T39" s="19" t="s">
        <v>46</v>
      </c>
      <c r="U39" s="19" t="s">
        <v>2529</v>
      </c>
      <c r="V39" s="19" t="s">
        <v>2530</v>
      </c>
    </row>
    <row r="40" spans="1:22" x14ac:dyDescent="0.25">
      <c r="A40" t="s">
        <v>39</v>
      </c>
      <c r="D40" s="18">
        <v>43136</v>
      </c>
      <c r="E40" s="18">
        <v>43144</v>
      </c>
      <c r="F40" s="18">
        <v>43136</v>
      </c>
      <c r="G40" s="18">
        <v>43144</v>
      </c>
      <c r="H40" s="19" t="s">
        <v>48</v>
      </c>
      <c r="I40" s="19" t="s">
        <v>49</v>
      </c>
      <c r="J40" s="19" t="s">
        <v>9</v>
      </c>
      <c r="K40" s="19" t="s">
        <v>136</v>
      </c>
      <c r="L40" s="19" t="s">
        <v>3079</v>
      </c>
      <c r="M40" s="20">
        <v>-16.940000000000001</v>
      </c>
      <c r="N40" s="20">
        <f>Mov._proveedor[[#This Row],[Importe pendiente (DL)]]*Mov._proveedor[[#Headers],[-1]]</f>
        <v>16.940000000000001</v>
      </c>
      <c r="O40" s="18">
        <f>Mov._proveedor[[#This Row],[Fecha recep. Fra.]]+30</f>
        <v>43174</v>
      </c>
      <c r="P40" s="18">
        <v>43144</v>
      </c>
      <c r="Q40" s="12">
        <f>+Mov._proveedor[[#This Row],[Fecha pago]]-Mov._proveedor[[#This Row],[Fecha correcta de pago]]</f>
        <v>-30</v>
      </c>
      <c r="R40" s="12">
        <f>Mov._proveedor[[#This Row],[-1]]*Mov._proveedor[[#This Row],[Dif dates]]</f>
        <v>-508.20000000000005</v>
      </c>
      <c r="S40" s="19" t="s">
        <v>45</v>
      </c>
      <c r="T40" s="19" t="s">
        <v>2960</v>
      </c>
      <c r="U40" s="19" t="s">
        <v>3080</v>
      </c>
      <c r="V40" s="19" t="s">
        <v>3081</v>
      </c>
    </row>
    <row r="41" spans="1:22" x14ac:dyDescent="0.25">
      <c r="A41" t="s">
        <v>39</v>
      </c>
      <c r="D41" s="18">
        <v>43137</v>
      </c>
      <c r="E41" s="18">
        <v>43138</v>
      </c>
      <c r="F41" s="18">
        <v>43137</v>
      </c>
      <c r="G41" s="18">
        <v>43138</v>
      </c>
      <c r="H41" s="19" t="s">
        <v>48</v>
      </c>
      <c r="I41" s="19" t="s">
        <v>49</v>
      </c>
      <c r="J41" s="19" t="s">
        <v>9</v>
      </c>
      <c r="K41" s="19" t="s">
        <v>137</v>
      </c>
      <c r="L41" s="19" t="s">
        <v>2974</v>
      </c>
      <c r="M41" s="20">
        <v>-11.5</v>
      </c>
      <c r="N41" s="20">
        <f>Mov._proveedor[[#This Row],[Importe pendiente (DL)]]*Mov._proveedor[[#Headers],[-1]]</f>
        <v>11.5</v>
      </c>
      <c r="O41" s="18">
        <f>Mov._proveedor[[#This Row],[Fecha recep. Fra.]]+30</f>
        <v>43168</v>
      </c>
      <c r="P41" s="18">
        <v>43138</v>
      </c>
      <c r="Q41" s="12">
        <f>+Mov._proveedor[[#This Row],[Fecha pago]]-Mov._proveedor[[#This Row],[Fecha correcta de pago]]</f>
        <v>-30</v>
      </c>
      <c r="R41" s="12">
        <f>Mov._proveedor[[#This Row],[-1]]*Mov._proveedor[[#This Row],[Dif dates]]</f>
        <v>-345</v>
      </c>
      <c r="S41" s="19" t="s">
        <v>45</v>
      </c>
      <c r="T41" s="19" t="s">
        <v>2960</v>
      </c>
      <c r="U41" s="19" t="s">
        <v>2977</v>
      </c>
      <c r="V41" s="19" t="s">
        <v>2978</v>
      </c>
    </row>
    <row r="42" spans="1:22" x14ac:dyDescent="0.25">
      <c r="A42" t="s">
        <v>39</v>
      </c>
      <c r="D42" s="18">
        <v>43133</v>
      </c>
      <c r="E42" s="18">
        <v>43144</v>
      </c>
      <c r="F42" s="18">
        <v>43133</v>
      </c>
      <c r="G42" s="18">
        <v>43144</v>
      </c>
      <c r="H42" s="19" t="s">
        <v>48</v>
      </c>
      <c r="I42" s="19" t="s">
        <v>49</v>
      </c>
      <c r="J42" s="19" t="s">
        <v>9</v>
      </c>
      <c r="K42" s="19" t="s">
        <v>136</v>
      </c>
      <c r="L42" s="19" t="s">
        <v>3079</v>
      </c>
      <c r="M42" s="20">
        <v>-9.3800000000000008</v>
      </c>
      <c r="N42" s="20">
        <f>Mov._proveedor[[#This Row],[Importe pendiente (DL)]]*Mov._proveedor[[#Headers],[-1]]</f>
        <v>9.3800000000000008</v>
      </c>
      <c r="O42" s="18">
        <f>Mov._proveedor[[#This Row],[Fecha recep. Fra.]]+30</f>
        <v>43174</v>
      </c>
      <c r="P42" s="18">
        <v>43144</v>
      </c>
      <c r="Q42" s="12">
        <f>+Mov._proveedor[[#This Row],[Fecha pago]]-Mov._proveedor[[#This Row],[Fecha correcta de pago]]</f>
        <v>-30</v>
      </c>
      <c r="R42" s="12">
        <f>Mov._proveedor[[#This Row],[-1]]*Mov._proveedor[[#This Row],[Dif dates]]</f>
        <v>-281.40000000000003</v>
      </c>
      <c r="S42" s="19" t="s">
        <v>45</v>
      </c>
      <c r="T42" s="19" t="s">
        <v>2960</v>
      </c>
      <c r="U42" s="19" t="s">
        <v>3084</v>
      </c>
      <c r="V42" s="19" t="s">
        <v>3085</v>
      </c>
    </row>
    <row r="43" spans="1:22" x14ac:dyDescent="0.25">
      <c r="A43" t="s">
        <v>39</v>
      </c>
      <c r="D43" s="18">
        <v>43136</v>
      </c>
      <c r="E43" s="18">
        <v>43144</v>
      </c>
      <c r="F43" s="18">
        <v>43136</v>
      </c>
      <c r="G43" s="18">
        <v>43144</v>
      </c>
      <c r="H43" s="19" t="s">
        <v>48</v>
      </c>
      <c r="I43" s="19" t="s">
        <v>49</v>
      </c>
      <c r="J43" s="19" t="s">
        <v>9</v>
      </c>
      <c r="K43" s="19" t="s">
        <v>136</v>
      </c>
      <c r="L43" s="19" t="s">
        <v>3079</v>
      </c>
      <c r="M43" s="20">
        <v>-1.82</v>
      </c>
      <c r="N43" s="20">
        <f>Mov._proveedor[[#This Row],[Importe pendiente (DL)]]*Mov._proveedor[[#Headers],[-1]]</f>
        <v>1.82</v>
      </c>
      <c r="O43" s="18">
        <f>Mov._proveedor[[#This Row],[Fecha recep. Fra.]]+30</f>
        <v>43174</v>
      </c>
      <c r="P43" s="18">
        <v>43144</v>
      </c>
      <c r="Q43" s="12">
        <f>+Mov._proveedor[[#This Row],[Fecha pago]]-Mov._proveedor[[#This Row],[Fecha correcta de pago]]</f>
        <v>-30</v>
      </c>
      <c r="R43" s="12">
        <f>Mov._proveedor[[#This Row],[-1]]*Mov._proveedor[[#This Row],[Dif dates]]</f>
        <v>-54.6</v>
      </c>
      <c r="S43" s="19" t="s">
        <v>45</v>
      </c>
      <c r="T43" s="19" t="s">
        <v>2960</v>
      </c>
      <c r="U43" s="19" t="s">
        <v>3082</v>
      </c>
      <c r="V43" s="19" t="s">
        <v>3083</v>
      </c>
    </row>
    <row r="44" spans="1:22" x14ac:dyDescent="0.25">
      <c r="A44" t="s">
        <v>39</v>
      </c>
      <c r="D44" s="18">
        <v>43136</v>
      </c>
      <c r="E44" s="18">
        <v>43138</v>
      </c>
      <c r="F44" s="18">
        <v>43136</v>
      </c>
      <c r="G44" s="18">
        <v>43138</v>
      </c>
      <c r="H44" s="19" t="s">
        <v>48</v>
      </c>
      <c r="I44" s="19" t="s">
        <v>49</v>
      </c>
      <c r="J44" s="19" t="s">
        <v>9</v>
      </c>
      <c r="K44" s="19" t="s">
        <v>137</v>
      </c>
      <c r="L44" s="19" t="s">
        <v>2974</v>
      </c>
      <c r="M44" s="20">
        <v>-1.21</v>
      </c>
      <c r="N44" s="20">
        <f>Mov._proveedor[[#This Row],[Importe pendiente (DL)]]*Mov._proveedor[[#Headers],[-1]]</f>
        <v>1.21</v>
      </c>
      <c r="O44" s="18">
        <f>Mov._proveedor[[#This Row],[Fecha recep. Fra.]]+30</f>
        <v>43168</v>
      </c>
      <c r="P44" s="18">
        <v>43138</v>
      </c>
      <c r="Q44" s="12">
        <f>+Mov._proveedor[[#This Row],[Fecha pago]]-Mov._proveedor[[#This Row],[Fecha correcta de pago]]</f>
        <v>-30</v>
      </c>
      <c r="R44" s="12">
        <f>Mov._proveedor[[#This Row],[-1]]*Mov._proveedor[[#This Row],[Dif dates]]</f>
        <v>-36.299999999999997</v>
      </c>
      <c r="S44" s="19" t="s">
        <v>45</v>
      </c>
      <c r="T44" s="19" t="s">
        <v>2960</v>
      </c>
      <c r="U44" s="19" t="s">
        <v>2975</v>
      </c>
      <c r="V44" s="19" t="s">
        <v>2976</v>
      </c>
    </row>
    <row r="45" spans="1:22" x14ac:dyDescent="0.25">
      <c r="A45" t="s">
        <v>39</v>
      </c>
      <c r="D45" s="18">
        <v>43088</v>
      </c>
      <c r="E45" s="18">
        <v>43137</v>
      </c>
      <c r="F45" s="18">
        <v>43088</v>
      </c>
      <c r="G45" s="18">
        <v>43088</v>
      </c>
      <c r="H45" s="19" t="s">
        <v>2957</v>
      </c>
      <c r="I45" s="19" t="s">
        <v>2958</v>
      </c>
      <c r="J45" s="19" t="s">
        <v>9</v>
      </c>
      <c r="K45" s="19" t="s">
        <v>137</v>
      </c>
      <c r="L45" s="19" t="s">
        <v>2959</v>
      </c>
      <c r="M45" s="20">
        <v>-12.31</v>
      </c>
      <c r="N45" s="20">
        <f>Mov._proveedor[[#This Row],[Importe pendiente (DL)]]*Mov._proveedor[[#Headers],[-1]]</f>
        <v>12.31</v>
      </c>
      <c r="O45" s="18">
        <f>Mov._proveedor[[#This Row],[Fecha recep. Fra.]]+30</f>
        <v>43118</v>
      </c>
      <c r="P45" s="18">
        <v>43137</v>
      </c>
      <c r="Q45" s="12">
        <f>+Mov._proveedor[[#This Row],[Fecha pago]]-Mov._proveedor[[#This Row],[Fecha correcta de pago]]</f>
        <v>19</v>
      </c>
      <c r="R45" s="12">
        <f>Mov._proveedor[[#This Row],[-1]]*Mov._proveedor[[#This Row],[Dif dates]]</f>
        <v>233.89000000000001</v>
      </c>
      <c r="S45" s="19" t="s">
        <v>45</v>
      </c>
      <c r="T45" s="19" t="s">
        <v>2960</v>
      </c>
      <c r="U45" s="19" t="s">
        <v>2961</v>
      </c>
      <c r="V45" s="19" t="s">
        <v>2962</v>
      </c>
    </row>
    <row r="46" spans="1:22" x14ac:dyDescent="0.25">
      <c r="A46" t="s">
        <v>39</v>
      </c>
      <c r="D46" s="18">
        <v>43032</v>
      </c>
      <c r="E46" s="18">
        <v>43098</v>
      </c>
      <c r="F46" s="18">
        <v>43144</v>
      </c>
      <c r="G46" s="18">
        <v>43048</v>
      </c>
      <c r="H46" s="19" t="s">
        <v>773</v>
      </c>
      <c r="I46" s="19" t="s">
        <v>2508</v>
      </c>
      <c r="J46" s="19" t="s">
        <v>9</v>
      </c>
      <c r="K46" s="19" t="s">
        <v>136</v>
      </c>
      <c r="L46" s="19" t="s">
        <v>2671</v>
      </c>
      <c r="M46" s="20">
        <v>-407.66999999999996</v>
      </c>
      <c r="N46" s="20">
        <f>Mov._proveedor[[#This Row],[Importe pendiente (DL)]]*Mov._proveedor[[#Headers],[-1]]</f>
        <v>407.66999999999996</v>
      </c>
      <c r="O46" s="18">
        <f>Mov._proveedor[[#This Row],[Fecha recep. Fra.]]+30</f>
        <v>43078</v>
      </c>
      <c r="P46" s="18">
        <v>43144</v>
      </c>
      <c r="Q46" s="12">
        <f>+Mov._proveedor[[#This Row],[Fecha pago]]-Mov._proveedor[[#This Row],[Fecha correcta de pago]]</f>
        <v>66</v>
      </c>
      <c r="R46" s="12">
        <f>Mov._proveedor[[#This Row],[-1]]*Mov._proveedor[[#This Row],[Dif dates]]</f>
        <v>26906.219999999998</v>
      </c>
      <c r="S46" s="19" t="s">
        <v>45</v>
      </c>
      <c r="T46" s="19" t="s">
        <v>46</v>
      </c>
      <c r="U46" s="19" t="s">
        <v>2672</v>
      </c>
      <c r="V46" s="19" t="s">
        <v>2673</v>
      </c>
    </row>
    <row r="47" spans="1:22" x14ac:dyDescent="0.25">
      <c r="A47" t="s">
        <v>39</v>
      </c>
      <c r="D47" s="18">
        <v>42845</v>
      </c>
      <c r="E47" s="18">
        <v>43137</v>
      </c>
      <c r="F47" s="18">
        <v>43144</v>
      </c>
      <c r="G47" s="18">
        <v>42872</v>
      </c>
      <c r="H47" s="19" t="s">
        <v>2969</v>
      </c>
      <c r="I47" s="19" t="s">
        <v>2970</v>
      </c>
      <c r="J47" s="19" t="s">
        <v>9</v>
      </c>
      <c r="K47" s="19" t="s">
        <v>136</v>
      </c>
      <c r="L47" s="19" t="s">
        <v>2971</v>
      </c>
      <c r="M47" s="20">
        <v>-119.69999999999999</v>
      </c>
      <c r="N47" s="20">
        <f>Mov._proveedor[[#This Row],[Importe pendiente (DL)]]*Mov._proveedor[[#Headers],[-1]]</f>
        <v>119.69999999999999</v>
      </c>
      <c r="O47" s="18">
        <f>Mov._proveedor[[#This Row],[Fecha recep. Fra.]]+30</f>
        <v>42902</v>
      </c>
      <c r="P47" s="18">
        <v>43144</v>
      </c>
      <c r="Q47" s="12">
        <f>+Mov._proveedor[[#This Row],[Fecha pago]]-Mov._proveedor[[#This Row],[Fecha correcta de pago]]</f>
        <v>242</v>
      </c>
      <c r="R47" s="12">
        <f>Mov._proveedor[[#This Row],[-1]]*Mov._proveedor[[#This Row],[Dif dates]]</f>
        <v>28967.399999999998</v>
      </c>
      <c r="S47" s="19" t="s">
        <v>45</v>
      </c>
      <c r="T47" s="19" t="s">
        <v>46</v>
      </c>
      <c r="U47" s="19" t="s">
        <v>2972</v>
      </c>
      <c r="V47" s="19" t="s">
        <v>2973</v>
      </c>
    </row>
    <row r="48" spans="1:22" x14ac:dyDescent="0.25">
      <c r="A48" t="s">
        <v>39</v>
      </c>
      <c r="D48" s="18">
        <v>43055</v>
      </c>
      <c r="E48" s="18">
        <v>43080</v>
      </c>
      <c r="F48" s="18">
        <v>43144</v>
      </c>
      <c r="G48" s="18">
        <v>43056</v>
      </c>
      <c r="H48" s="19" t="s">
        <v>2469</v>
      </c>
      <c r="I48" s="19" t="s">
        <v>2470</v>
      </c>
      <c r="J48" s="19" t="s">
        <v>9</v>
      </c>
      <c r="K48" s="19" t="s">
        <v>166</v>
      </c>
      <c r="L48" s="19" t="s">
        <v>2580</v>
      </c>
      <c r="M48" s="20">
        <v>-235.95</v>
      </c>
      <c r="N48" s="20">
        <f>Mov._proveedor[[#This Row],[Importe pendiente (DL)]]*Mov._proveedor[[#Headers],[-1]]</f>
        <v>235.95</v>
      </c>
      <c r="O48" s="18">
        <f>Mov._proveedor[[#This Row],[Fecha recep. Fra.]]+30</f>
        <v>43086</v>
      </c>
      <c r="P48" s="18">
        <v>43144</v>
      </c>
      <c r="Q48" s="12">
        <f>+Mov._proveedor[[#This Row],[Fecha pago]]-Mov._proveedor[[#This Row],[Fecha correcta de pago]]</f>
        <v>58</v>
      </c>
      <c r="R48" s="12">
        <f>Mov._proveedor[[#This Row],[-1]]*Mov._proveedor[[#This Row],[Dif dates]]</f>
        <v>13685.099999999999</v>
      </c>
      <c r="S48" s="19" t="s">
        <v>45</v>
      </c>
      <c r="T48" s="19" t="s">
        <v>46</v>
      </c>
      <c r="U48" s="19" t="s">
        <v>2581</v>
      </c>
      <c r="V48" s="19" t="s">
        <v>2582</v>
      </c>
    </row>
    <row r="49" spans="1:22" x14ac:dyDescent="0.25">
      <c r="A49" t="s">
        <v>39</v>
      </c>
      <c r="D49" s="18">
        <v>43053</v>
      </c>
      <c r="E49" s="18">
        <v>43090</v>
      </c>
      <c r="F49" s="18">
        <v>43144</v>
      </c>
      <c r="G49" s="18">
        <v>43056</v>
      </c>
      <c r="H49" s="19" t="s">
        <v>58</v>
      </c>
      <c r="I49" s="19" t="s">
        <v>59</v>
      </c>
      <c r="J49" s="19" t="s">
        <v>9</v>
      </c>
      <c r="K49" s="19" t="s">
        <v>166</v>
      </c>
      <c r="L49" s="19" t="s">
        <v>2668</v>
      </c>
      <c r="M49" s="20">
        <v>-358.28</v>
      </c>
      <c r="N49" s="20">
        <f>Mov._proveedor[[#This Row],[Importe pendiente (DL)]]*Mov._proveedor[[#Headers],[-1]]</f>
        <v>358.28</v>
      </c>
      <c r="O49" s="18">
        <f>Mov._proveedor[[#This Row],[Fecha recep. Fra.]]+30</f>
        <v>43086</v>
      </c>
      <c r="P49" s="18">
        <v>43144</v>
      </c>
      <c r="Q49" s="12">
        <f>+Mov._proveedor[[#This Row],[Fecha pago]]-Mov._proveedor[[#This Row],[Fecha correcta de pago]]</f>
        <v>58</v>
      </c>
      <c r="R49" s="12">
        <f>Mov._proveedor[[#This Row],[-1]]*Mov._proveedor[[#This Row],[Dif dates]]</f>
        <v>20780.239999999998</v>
      </c>
      <c r="S49" s="19" t="s">
        <v>45</v>
      </c>
      <c r="T49" s="19" t="s">
        <v>46</v>
      </c>
      <c r="U49" s="19" t="s">
        <v>2669</v>
      </c>
      <c r="V49" s="19" t="s">
        <v>2670</v>
      </c>
    </row>
    <row r="50" spans="1:22" x14ac:dyDescent="0.25">
      <c r="A50" t="s">
        <v>39</v>
      </c>
      <c r="D50" s="18">
        <v>43011</v>
      </c>
      <c r="E50" s="18">
        <v>43136</v>
      </c>
      <c r="F50" s="18">
        <v>43042</v>
      </c>
      <c r="G50" s="18">
        <v>43011</v>
      </c>
      <c r="H50" s="19" t="s">
        <v>2496</v>
      </c>
      <c r="I50" s="19" t="s">
        <v>2497</v>
      </c>
      <c r="J50" s="19" t="s">
        <v>9</v>
      </c>
      <c r="K50" s="19" t="s">
        <v>136</v>
      </c>
      <c r="L50" s="19" t="s">
        <v>2915</v>
      </c>
      <c r="M50" s="20">
        <v>-82.61</v>
      </c>
      <c r="N50" s="20">
        <f>Mov._proveedor[[#This Row],[Importe pendiente (DL)]]*Mov._proveedor[[#Headers],[-1]]</f>
        <v>82.61</v>
      </c>
      <c r="O50" s="18">
        <f>Mov._proveedor[[#This Row],[Fecha recep. Fra.]]+30</f>
        <v>43041</v>
      </c>
      <c r="P50" s="18">
        <v>43136</v>
      </c>
      <c r="Q50" s="12">
        <f>+Mov._proveedor[[#This Row],[Fecha pago]]-Mov._proveedor[[#This Row],[Fecha correcta de pago]]</f>
        <v>95</v>
      </c>
      <c r="R50" s="12">
        <f>Mov._proveedor[[#This Row],[-1]]*Mov._proveedor[[#This Row],[Dif dates]]</f>
        <v>7847.95</v>
      </c>
      <c r="S50" s="19" t="s">
        <v>45</v>
      </c>
      <c r="T50" s="19" t="s">
        <v>46</v>
      </c>
      <c r="U50" s="19" t="s">
        <v>2916</v>
      </c>
      <c r="V50" s="19" t="s">
        <v>2917</v>
      </c>
    </row>
    <row r="51" spans="1:22" x14ac:dyDescent="0.25">
      <c r="A51" t="s">
        <v>39</v>
      </c>
      <c r="D51" s="18">
        <v>43103</v>
      </c>
      <c r="E51" s="18">
        <v>43126</v>
      </c>
      <c r="F51" s="18">
        <v>43103</v>
      </c>
      <c r="G51" s="18">
        <v>43109</v>
      </c>
      <c r="H51" s="19" t="s">
        <v>156</v>
      </c>
      <c r="I51" s="19" t="s">
        <v>157</v>
      </c>
      <c r="J51" s="19" t="s">
        <v>9</v>
      </c>
      <c r="K51" s="19" t="s">
        <v>136</v>
      </c>
      <c r="L51" s="19" t="s">
        <v>2790</v>
      </c>
      <c r="M51" s="20">
        <v>-15819.83</v>
      </c>
      <c r="N51" s="20">
        <f>Mov._proveedor[[#This Row],[Importe pendiente (DL)]]*Mov._proveedor[[#Headers],[-1]]</f>
        <v>15819.83</v>
      </c>
      <c r="O51" s="18">
        <f>Mov._proveedor[[#This Row],[Fecha recep. Fra.]]+30</f>
        <v>43139</v>
      </c>
      <c r="P51" s="18">
        <v>43138</v>
      </c>
      <c r="Q51" s="12">
        <f>+Mov._proveedor[[#This Row],[Fecha pago]]-Mov._proveedor[[#This Row],[Fecha correcta de pago]]</f>
        <v>-1</v>
      </c>
      <c r="R51" s="12">
        <f>Mov._proveedor[[#This Row],[-1]]*Mov._proveedor[[#This Row],[Dif dates]]</f>
        <v>-15819.83</v>
      </c>
      <c r="S51" s="19" t="s">
        <v>45</v>
      </c>
      <c r="T51" s="19" t="s">
        <v>47</v>
      </c>
      <c r="U51" s="19" t="s">
        <v>2791</v>
      </c>
      <c r="V51" s="19" t="s">
        <v>2792</v>
      </c>
    </row>
    <row r="52" spans="1:22" x14ac:dyDescent="0.25">
      <c r="A52" t="s">
        <v>39</v>
      </c>
      <c r="D52" s="18">
        <v>43103</v>
      </c>
      <c r="E52" s="18">
        <v>43123</v>
      </c>
      <c r="F52" s="18">
        <v>43103</v>
      </c>
      <c r="G52" s="18">
        <v>43109</v>
      </c>
      <c r="H52" s="19" t="s">
        <v>156</v>
      </c>
      <c r="I52" s="19" t="s">
        <v>157</v>
      </c>
      <c r="J52" s="19" t="s">
        <v>9</v>
      </c>
      <c r="K52" s="19" t="s">
        <v>137</v>
      </c>
      <c r="L52" s="19" t="s">
        <v>2720</v>
      </c>
      <c r="M52" s="20">
        <v>-8392.35</v>
      </c>
      <c r="N52" s="20">
        <f>Mov._proveedor[[#This Row],[Importe pendiente (DL)]]*Mov._proveedor[[#Headers],[-1]]</f>
        <v>8392.35</v>
      </c>
      <c r="O52" s="18">
        <f>Mov._proveedor[[#This Row],[Fecha recep. Fra.]]+30</f>
        <v>43139</v>
      </c>
      <c r="P52" s="18">
        <v>43137</v>
      </c>
      <c r="Q52" s="12">
        <f>+Mov._proveedor[[#This Row],[Fecha pago]]-Mov._proveedor[[#This Row],[Fecha correcta de pago]]</f>
        <v>-2</v>
      </c>
      <c r="R52" s="12">
        <f>Mov._proveedor[[#This Row],[-1]]*Mov._proveedor[[#This Row],[Dif dates]]</f>
        <v>-16784.7</v>
      </c>
      <c r="S52" s="19" t="s">
        <v>45</v>
      </c>
      <c r="T52" s="19" t="s">
        <v>47</v>
      </c>
      <c r="U52" s="19" t="s">
        <v>2721</v>
      </c>
      <c r="V52" s="19" t="s">
        <v>2722</v>
      </c>
    </row>
    <row r="53" spans="1:22" x14ac:dyDescent="0.25">
      <c r="A53" t="s">
        <v>39</v>
      </c>
      <c r="D53" s="18">
        <v>43103</v>
      </c>
      <c r="E53" s="18">
        <v>43143</v>
      </c>
      <c r="F53" s="18">
        <v>43103</v>
      </c>
      <c r="G53" s="18">
        <v>43143</v>
      </c>
      <c r="H53" s="19" t="s">
        <v>156</v>
      </c>
      <c r="I53" s="19" t="s">
        <v>157</v>
      </c>
      <c r="J53" s="19" t="s">
        <v>9</v>
      </c>
      <c r="K53" s="19" t="s">
        <v>136</v>
      </c>
      <c r="L53" s="19" t="s">
        <v>3059</v>
      </c>
      <c r="M53" s="20">
        <v>-6271.39</v>
      </c>
      <c r="N53" s="20">
        <f>Mov._proveedor[[#This Row],[Importe pendiente (DL)]]*Mov._proveedor[[#Headers],[-1]]</f>
        <v>6271.39</v>
      </c>
      <c r="O53" s="18">
        <f>Mov._proveedor[[#This Row],[Fecha recep. Fra.]]+30</f>
        <v>43173</v>
      </c>
      <c r="P53" s="18">
        <v>43143</v>
      </c>
      <c r="Q53" s="12">
        <f>+Mov._proveedor[[#This Row],[Fecha pago]]-Mov._proveedor[[#This Row],[Fecha correcta de pago]]</f>
        <v>-30</v>
      </c>
      <c r="R53" s="12">
        <f>Mov._proveedor[[#This Row],[-1]]*Mov._proveedor[[#This Row],[Dif dates]]</f>
        <v>-188141.7</v>
      </c>
      <c r="S53" s="19" t="s">
        <v>45</v>
      </c>
      <c r="T53" s="19" t="s">
        <v>47</v>
      </c>
      <c r="U53" s="19" t="s">
        <v>3060</v>
      </c>
      <c r="V53" s="19" t="s">
        <v>3061</v>
      </c>
    </row>
    <row r="54" spans="1:22" x14ac:dyDescent="0.25">
      <c r="A54" t="s">
        <v>39</v>
      </c>
      <c r="D54" s="18">
        <v>43104</v>
      </c>
      <c r="E54" s="18">
        <v>43137</v>
      </c>
      <c r="F54" s="18">
        <v>43104</v>
      </c>
      <c r="G54" s="18">
        <v>43117</v>
      </c>
      <c r="H54" s="19" t="s">
        <v>156</v>
      </c>
      <c r="I54" s="19" t="s">
        <v>157</v>
      </c>
      <c r="J54" s="19" t="s">
        <v>9</v>
      </c>
      <c r="K54" s="19" t="s">
        <v>136</v>
      </c>
      <c r="L54" s="19" t="s">
        <v>2954</v>
      </c>
      <c r="M54" s="20">
        <v>-1087.21</v>
      </c>
      <c r="N54" s="20">
        <f>Mov._proveedor[[#This Row],[Importe pendiente (DL)]]*Mov._proveedor[[#Headers],[-1]]</f>
        <v>1087.21</v>
      </c>
      <c r="O54" s="18">
        <f>Mov._proveedor[[#This Row],[Fecha recep. Fra.]]+30</f>
        <v>43147</v>
      </c>
      <c r="P54" s="18">
        <v>43137</v>
      </c>
      <c r="Q54" s="12">
        <f>+Mov._proveedor[[#This Row],[Fecha pago]]-Mov._proveedor[[#This Row],[Fecha correcta de pago]]</f>
        <v>-10</v>
      </c>
      <c r="R54" s="12">
        <f>Mov._proveedor[[#This Row],[-1]]*Mov._proveedor[[#This Row],[Dif dates]]</f>
        <v>-10872.1</v>
      </c>
      <c r="S54" s="19" t="s">
        <v>45</v>
      </c>
      <c r="T54" s="19" t="s">
        <v>47</v>
      </c>
      <c r="U54" s="19" t="s">
        <v>2955</v>
      </c>
      <c r="V54" s="19" t="s">
        <v>2956</v>
      </c>
    </row>
    <row r="55" spans="1:22" x14ac:dyDescent="0.25">
      <c r="A55" t="s">
        <v>39</v>
      </c>
      <c r="D55" s="18">
        <v>43117</v>
      </c>
      <c r="E55" s="18">
        <v>43158</v>
      </c>
      <c r="F55" s="18">
        <v>43117</v>
      </c>
      <c r="G55" s="18">
        <v>43131</v>
      </c>
      <c r="H55" s="19" t="s">
        <v>156</v>
      </c>
      <c r="I55" s="19" t="s">
        <v>157</v>
      </c>
      <c r="J55" s="19" t="s">
        <v>9</v>
      </c>
      <c r="K55" s="19" t="s">
        <v>135</v>
      </c>
      <c r="L55" s="19" t="s">
        <v>3115</v>
      </c>
      <c r="M55" s="20">
        <v>-673.76</v>
      </c>
      <c r="N55" s="20">
        <f>Mov._proveedor[[#This Row],[Importe pendiente (DL)]]*Mov._proveedor[[#Headers],[-1]]</f>
        <v>673.76</v>
      </c>
      <c r="O55" s="18">
        <f>Mov._proveedor[[#This Row],[Fecha recep. Fra.]]+30</f>
        <v>43161</v>
      </c>
      <c r="P55" s="18">
        <v>43158</v>
      </c>
      <c r="Q55" s="12">
        <f>+Mov._proveedor[[#This Row],[Fecha pago]]-Mov._proveedor[[#This Row],[Fecha correcta de pago]]</f>
        <v>-3</v>
      </c>
      <c r="R55" s="12">
        <f>Mov._proveedor[[#This Row],[-1]]*Mov._proveedor[[#This Row],[Dif dates]]</f>
        <v>-2021.28</v>
      </c>
      <c r="S55" s="19" t="s">
        <v>45</v>
      </c>
      <c r="T55" s="19" t="s">
        <v>47</v>
      </c>
      <c r="U55" s="19" t="s">
        <v>3116</v>
      </c>
      <c r="V55" s="19" t="s">
        <v>3117</v>
      </c>
    </row>
    <row r="56" spans="1:22" x14ac:dyDescent="0.25">
      <c r="A56" t="s">
        <v>39</v>
      </c>
      <c r="D56" s="18">
        <v>43130</v>
      </c>
      <c r="E56" s="18">
        <v>43158</v>
      </c>
      <c r="F56" s="18">
        <v>43130</v>
      </c>
      <c r="G56" s="18">
        <v>43131</v>
      </c>
      <c r="H56" s="19" t="s">
        <v>156</v>
      </c>
      <c r="I56" s="19" t="s">
        <v>157</v>
      </c>
      <c r="J56" s="19" t="s">
        <v>9</v>
      </c>
      <c r="K56" s="19" t="s">
        <v>135</v>
      </c>
      <c r="L56" s="19" t="s">
        <v>3112</v>
      </c>
      <c r="M56" s="20">
        <v>-656.94999999999993</v>
      </c>
      <c r="N56" s="20">
        <f>Mov._proveedor[[#This Row],[Importe pendiente (DL)]]*Mov._proveedor[[#Headers],[-1]]</f>
        <v>656.94999999999993</v>
      </c>
      <c r="O56" s="18">
        <f>Mov._proveedor[[#This Row],[Fecha recep. Fra.]]+30</f>
        <v>43161</v>
      </c>
      <c r="P56" s="18">
        <v>43158</v>
      </c>
      <c r="Q56" s="12">
        <f>+Mov._proveedor[[#This Row],[Fecha pago]]-Mov._proveedor[[#This Row],[Fecha correcta de pago]]</f>
        <v>-3</v>
      </c>
      <c r="R56" s="12">
        <f>Mov._proveedor[[#This Row],[-1]]*Mov._proveedor[[#This Row],[Dif dates]]</f>
        <v>-1970.85</v>
      </c>
      <c r="S56" s="19" t="s">
        <v>45</v>
      </c>
      <c r="T56" s="19" t="s">
        <v>47</v>
      </c>
      <c r="U56" s="19" t="s">
        <v>3113</v>
      </c>
      <c r="V56" s="19" t="s">
        <v>3114</v>
      </c>
    </row>
    <row r="57" spans="1:22" x14ac:dyDescent="0.25">
      <c r="A57" t="s">
        <v>39</v>
      </c>
      <c r="D57" s="18">
        <v>43098</v>
      </c>
      <c r="E57" s="18">
        <v>43143</v>
      </c>
      <c r="F57" s="18">
        <v>43098</v>
      </c>
      <c r="G57" s="18">
        <v>43117</v>
      </c>
      <c r="H57" s="19" t="s">
        <v>156</v>
      </c>
      <c r="I57" s="19" t="s">
        <v>157</v>
      </c>
      <c r="J57" s="19" t="s">
        <v>9</v>
      </c>
      <c r="K57" s="19" t="s">
        <v>135</v>
      </c>
      <c r="L57" s="19" t="s">
        <v>3027</v>
      </c>
      <c r="M57" s="20">
        <v>-426.17</v>
      </c>
      <c r="N57" s="20">
        <f>Mov._proveedor[[#This Row],[Importe pendiente (DL)]]*Mov._proveedor[[#Headers],[-1]]</f>
        <v>426.17</v>
      </c>
      <c r="O57" s="18">
        <f>Mov._proveedor[[#This Row],[Fecha recep. Fra.]]+30</f>
        <v>43147</v>
      </c>
      <c r="P57" s="18">
        <v>43143</v>
      </c>
      <c r="Q57" s="12">
        <f>+Mov._proveedor[[#This Row],[Fecha pago]]-Mov._proveedor[[#This Row],[Fecha correcta de pago]]</f>
        <v>-4</v>
      </c>
      <c r="R57" s="12">
        <f>Mov._proveedor[[#This Row],[-1]]*Mov._proveedor[[#This Row],[Dif dates]]</f>
        <v>-1704.68</v>
      </c>
      <c r="S57" s="19" t="s">
        <v>45</v>
      </c>
      <c r="T57" s="19" t="s">
        <v>47</v>
      </c>
      <c r="U57" s="19" t="s">
        <v>3028</v>
      </c>
      <c r="V57" s="19" t="s">
        <v>3029</v>
      </c>
    </row>
    <row r="58" spans="1:22" x14ac:dyDescent="0.25">
      <c r="A58" t="s">
        <v>39</v>
      </c>
      <c r="D58" s="18">
        <v>43098</v>
      </c>
      <c r="E58" s="18">
        <v>43143</v>
      </c>
      <c r="F58" s="18">
        <v>43098</v>
      </c>
      <c r="G58" s="18">
        <v>43117</v>
      </c>
      <c r="H58" s="19" t="s">
        <v>156</v>
      </c>
      <c r="I58" s="19" t="s">
        <v>157</v>
      </c>
      <c r="J58" s="19" t="s">
        <v>9</v>
      </c>
      <c r="K58" s="19" t="s">
        <v>135</v>
      </c>
      <c r="L58" s="19" t="s">
        <v>3033</v>
      </c>
      <c r="M58" s="20">
        <v>-298.59000000000003</v>
      </c>
      <c r="N58" s="20">
        <f>Mov._proveedor[[#This Row],[Importe pendiente (DL)]]*Mov._proveedor[[#Headers],[-1]]</f>
        <v>298.59000000000003</v>
      </c>
      <c r="O58" s="18">
        <f>Mov._proveedor[[#This Row],[Fecha recep. Fra.]]+30</f>
        <v>43147</v>
      </c>
      <c r="P58" s="18">
        <v>43143</v>
      </c>
      <c r="Q58" s="12">
        <f>+Mov._proveedor[[#This Row],[Fecha pago]]-Mov._proveedor[[#This Row],[Fecha correcta de pago]]</f>
        <v>-4</v>
      </c>
      <c r="R58" s="12">
        <f>Mov._proveedor[[#This Row],[-1]]*Mov._proveedor[[#This Row],[Dif dates]]</f>
        <v>-1194.3600000000001</v>
      </c>
      <c r="S58" s="19" t="s">
        <v>45</v>
      </c>
      <c r="T58" s="19" t="s">
        <v>47</v>
      </c>
      <c r="U58" s="19" t="s">
        <v>3034</v>
      </c>
      <c r="V58" s="19" t="s">
        <v>3035</v>
      </c>
    </row>
    <row r="59" spans="1:22" x14ac:dyDescent="0.25">
      <c r="A59" t="s">
        <v>39</v>
      </c>
      <c r="D59" s="18">
        <v>43098</v>
      </c>
      <c r="E59" s="18">
        <v>43143</v>
      </c>
      <c r="F59" s="18">
        <v>43098</v>
      </c>
      <c r="G59" s="18">
        <v>43117</v>
      </c>
      <c r="H59" s="19" t="s">
        <v>156</v>
      </c>
      <c r="I59" s="19" t="s">
        <v>157</v>
      </c>
      <c r="J59" s="19" t="s">
        <v>9</v>
      </c>
      <c r="K59" s="19" t="s">
        <v>135</v>
      </c>
      <c r="L59" s="19" t="s">
        <v>3039</v>
      </c>
      <c r="M59" s="20">
        <v>-296.7</v>
      </c>
      <c r="N59" s="20">
        <f>Mov._proveedor[[#This Row],[Importe pendiente (DL)]]*Mov._proveedor[[#Headers],[-1]]</f>
        <v>296.7</v>
      </c>
      <c r="O59" s="18">
        <f>Mov._proveedor[[#This Row],[Fecha recep. Fra.]]+30</f>
        <v>43147</v>
      </c>
      <c r="P59" s="18">
        <v>43143</v>
      </c>
      <c r="Q59" s="12">
        <f>+Mov._proveedor[[#This Row],[Fecha pago]]-Mov._proveedor[[#This Row],[Fecha correcta de pago]]</f>
        <v>-4</v>
      </c>
      <c r="R59" s="12">
        <f>Mov._proveedor[[#This Row],[-1]]*Mov._proveedor[[#This Row],[Dif dates]]</f>
        <v>-1186.8</v>
      </c>
      <c r="S59" s="19" t="s">
        <v>45</v>
      </c>
      <c r="T59" s="19" t="s">
        <v>47</v>
      </c>
      <c r="U59" s="19" t="s">
        <v>3040</v>
      </c>
      <c r="V59" s="19" t="s">
        <v>3041</v>
      </c>
    </row>
    <row r="60" spans="1:22" x14ac:dyDescent="0.25">
      <c r="A60" t="s">
        <v>39</v>
      </c>
      <c r="D60" s="18">
        <v>43098</v>
      </c>
      <c r="E60" s="18">
        <v>43146</v>
      </c>
      <c r="F60" s="18">
        <v>43098</v>
      </c>
      <c r="G60" s="18">
        <v>43117</v>
      </c>
      <c r="H60" s="19" t="s">
        <v>156</v>
      </c>
      <c r="I60" s="19" t="s">
        <v>157</v>
      </c>
      <c r="J60" s="19" t="s">
        <v>9</v>
      </c>
      <c r="K60" s="19" t="s">
        <v>135</v>
      </c>
      <c r="L60" s="19" t="s">
        <v>3097</v>
      </c>
      <c r="M60" s="20">
        <v>-293.97999999999996</v>
      </c>
      <c r="N60" s="20">
        <f>Mov._proveedor[[#This Row],[Importe pendiente (DL)]]*Mov._proveedor[[#Headers],[-1]]</f>
        <v>293.97999999999996</v>
      </c>
      <c r="O60" s="18">
        <f>Mov._proveedor[[#This Row],[Fecha recep. Fra.]]+30</f>
        <v>43147</v>
      </c>
      <c r="P60" s="18">
        <v>43146</v>
      </c>
      <c r="Q60" s="12">
        <f>+Mov._proveedor[[#This Row],[Fecha pago]]-Mov._proveedor[[#This Row],[Fecha correcta de pago]]</f>
        <v>-1</v>
      </c>
      <c r="R60" s="12">
        <f>Mov._proveedor[[#This Row],[-1]]*Mov._proveedor[[#This Row],[Dif dates]]</f>
        <v>-293.97999999999996</v>
      </c>
      <c r="S60" s="19" t="s">
        <v>45</v>
      </c>
      <c r="T60" s="19" t="s">
        <v>47</v>
      </c>
      <c r="U60" s="19" t="s">
        <v>3098</v>
      </c>
      <c r="V60" s="19" t="s">
        <v>3099</v>
      </c>
    </row>
    <row r="61" spans="1:22" x14ac:dyDescent="0.25">
      <c r="A61" t="s">
        <v>39</v>
      </c>
      <c r="D61" s="18">
        <v>43098</v>
      </c>
      <c r="E61" s="18">
        <v>43143</v>
      </c>
      <c r="F61" s="18">
        <v>43098</v>
      </c>
      <c r="G61" s="18">
        <v>43117</v>
      </c>
      <c r="H61" s="19" t="s">
        <v>156</v>
      </c>
      <c r="I61" s="19" t="s">
        <v>157</v>
      </c>
      <c r="J61" s="19" t="s">
        <v>9</v>
      </c>
      <c r="K61" s="19" t="s">
        <v>135</v>
      </c>
      <c r="L61" s="19" t="s">
        <v>3024</v>
      </c>
      <c r="M61" s="20">
        <v>-261.81</v>
      </c>
      <c r="N61" s="20">
        <f>Mov._proveedor[[#This Row],[Importe pendiente (DL)]]*Mov._proveedor[[#Headers],[-1]]</f>
        <v>261.81</v>
      </c>
      <c r="O61" s="18">
        <f>Mov._proveedor[[#This Row],[Fecha recep. Fra.]]+30</f>
        <v>43147</v>
      </c>
      <c r="P61" s="18">
        <v>43143</v>
      </c>
      <c r="Q61" s="12">
        <f>+Mov._proveedor[[#This Row],[Fecha pago]]-Mov._proveedor[[#This Row],[Fecha correcta de pago]]</f>
        <v>-4</v>
      </c>
      <c r="R61" s="12">
        <f>Mov._proveedor[[#This Row],[-1]]*Mov._proveedor[[#This Row],[Dif dates]]</f>
        <v>-1047.24</v>
      </c>
      <c r="S61" s="19" t="s">
        <v>45</v>
      </c>
      <c r="T61" s="19" t="s">
        <v>47</v>
      </c>
      <c r="U61" s="19" t="s">
        <v>3025</v>
      </c>
      <c r="V61" s="19" t="s">
        <v>3026</v>
      </c>
    </row>
    <row r="62" spans="1:22" x14ac:dyDescent="0.25">
      <c r="A62" t="s">
        <v>39</v>
      </c>
      <c r="D62" s="18">
        <v>43098</v>
      </c>
      <c r="E62" s="18">
        <v>43146</v>
      </c>
      <c r="F62" s="18">
        <v>43098</v>
      </c>
      <c r="G62" s="18">
        <v>43117</v>
      </c>
      <c r="H62" s="19" t="s">
        <v>156</v>
      </c>
      <c r="I62" s="19" t="s">
        <v>157</v>
      </c>
      <c r="J62" s="19" t="s">
        <v>9</v>
      </c>
      <c r="K62" s="19" t="s">
        <v>135</v>
      </c>
      <c r="L62" s="19" t="s">
        <v>3094</v>
      </c>
      <c r="M62" s="20">
        <v>-200.45</v>
      </c>
      <c r="N62" s="20">
        <f>Mov._proveedor[[#This Row],[Importe pendiente (DL)]]*Mov._proveedor[[#Headers],[-1]]</f>
        <v>200.45</v>
      </c>
      <c r="O62" s="18">
        <f>Mov._proveedor[[#This Row],[Fecha recep. Fra.]]+30</f>
        <v>43147</v>
      </c>
      <c r="P62" s="18">
        <v>43146</v>
      </c>
      <c r="Q62" s="12">
        <f>+Mov._proveedor[[#This Row],[Fecha pago]]-Mov._proveedor[[#This Row],[Fecha correcta de pago]]</f>
        <v>-1</v>
      </c>
      <c r="R62" s="12">
        <f>Mov._proveedor[[#This Row],[-1]]*Mov._proveedor[[#This Row],[Dif dates]]</f>
        <v>-200.45</v>
      </c>
      <c r="S62" s="19" t="s">
        <v>45</v>
      </c>
      <c r="T62" s="19" t="s">
        <v>47</v>
      </c>
      <c r="U62" s="19" t="s">
        <v>3095</v>
      </c>
      <c r="V62" s="19" t="s">
        <v>3096</v>
      </c>
    </row>
    <row r="63" spans="1:22" x14ac:dyDescent="0.25">
      <c r="A63" t="s">
        <v>39</v>
      </c>
      <c r="D63" s="18">
        <v>43098</v>
      </c>
      <c r="E63" s="18">
        <v>43143</v>
      </c>
      <c r="F63" s="18">
        <v>43098</v>
      </c>
      <c r="G63" s="18">
        <v>43117</v>
      </c>
      <c r="H63" s="19" t="s">
        <v>156</v>
      </c>
      <c r="I63" s="19" t="s">
        <v>157</v>
      </c>
      <c r="J63" s="19" t="s">
        <v>9</v>
      </c>
      <c r="K63" s="19" t="s">
        <v>135</v>
      </c>
      <c r="L63" s="19" t="s">
        <v>3021</v>
      </c>
      <c r="M63" s="20">
        <v>-110.39</v>
      </c>
      <c r="N63" s="20">
        <f>Mov._proveedor[[#This Row],[Importe pendiente (DL)]]*Mov._proveedor[[#Headers],[-1]]</f>
        <v>110.39</v>
      </c>
      <c r="O63" s="18">
        <f>Mov._proveedor[[#This Row],[Fecha recep. Fra.]]+30</f>
        <v>43147</v>
      </c>
      <c r="P63" s="18">
        <v>43143</v>
      </c>
      <c r="Q63" s="12">
        <f>+Mov._proveedor[[#This Row],[Fecha pago]]-Mov._proveedor[[#This Row],[Fecha correcta de pago]]</f>
        <v>-4</v>
      </c>
      <c r="R63" s="12">
        <f>Mov._proveedor[[#This Row],[-1]]*Mov._proveedor[[#This Row],[Dif dates]]</f>
        <v>-441.56</v>
      </c>
      <c r="S63" s="19" t="s">
        <v>45</v>
      </c>
      <c r="T63" s="19" t="s">
        <v>47</v>
      </c>
      <c r="U63" s="19" t="s">
        <v>3022</v>
      </c>
      <c r="V63" s="19" t="s">
        <v>3023</v>
      </c>
    </row>
    <row r="64" spans="1:22" x14ac:dyDescent="0.25">
      <c r="A64" t="s">
        <v>39</v>
      </c>
      <c r="D64" s="18">
        <v>43098</v>
      </c>
      <c r="E64" s="18">
        <v>43146</v>
      </c>
      <c r="F64" s="18">
        <v>43098</v>
      </c>
      <c r="G64" s="18">
        <v>43117</v>
      </c>
      <c r="H64" s="19" t="s">
        <v>156</v>
      </c>
      <c r="I64" s="19" t="s">
        <v>157</v>
      </c>
      <c r="J64" s="19" t="s">
        <v>9</v>
      </c>
      <c r="K64" s="19" t="s">
        <v>135</v>
      </c>
      <c r="L64" s="19" t="s">
        <v>3100</v>
      </c>
      <c r="M64" s="20">
        <v>-63.260000000000005</v>
      </c>
      <c r="N64" s="20">
        <f>Mov._proveedor[[#This Row],[Importe pendiente (DL)]]*Mov._proveedor[[#Headers],[-1]]</f>
        <v>63.260000000000005</v>
      </c>
      <c r="O64" s="18">
        <f>Mov._proveedor[[#This Row],[Fecha recep. Fra.]]+30</f>
        <v>43147</v>
      </c>
      <c r="P64" s="18">
        <v>43146</v>
      </c>
      <c r="Q64" s="12">
        <f>+Mov._proveedor[[#This Row],[Fecha pago]]-Mov._proveedor[[#This Row],[Fecha correcta de pago]]</f>
        <v>-1</v>
      </c>
      <c r="R64" s="12">
        <f>Mov._proveedor[[#This Row],[-1]]*Mov._proveedor[[#This Row],[Dif dates]]</f>
        <v>-63.260000000000005</v>
      </c>
      <c r="S64" s="19" t="s">
        <v>45</v>
      </c>
      <c r="T64" s="19" t="s">
        <v>47</v>
      </c>
      <c r="U64" s="19" t="s">
        <v>3101</v>
      </c>
      <c r="V64" s="19" t="s">
        <v>3102</v>
      </c>
    </row>
    <row r="65" spans="1:22" x14ac:dyDescent="0.25">
      <c r="A65" t="s">
        <v>39</v>
      </c>
      <c r="D65" s="18">
        <v>43049</v>
      </c>
      <c r="E65" s="18">
        <v>43081</v>
      </c>
      <c r="F65" s="18">
        <v>43144</v>
      </c>
      <c r="G65" s="18">
        <v>43049</v>
      </c>
      <c r="H65" s="19" t="s">
        <v>72</v>
      </c>
      <c r="I65" s="19" t="s">
        <v>73</v>
      </c>
      <c r="J65" s="19" t="s">
        <v>9</v>
      </c>
      <c r="K65" s="19" t="s">
        <v>166</v>
      </c>
      <c r="L65" s="19" t="s">
        <v>2603</v>
      </c>
      <c r="M65" s="20">
        <v>-833.02</v>
      </c>
      <c r="N65" s="20">
        <f>Mov._proveedor[[#This Row],[Importe pendiente (DL)]]*Mov._proveedor[[#Headers],[-1]]</f>
        <v>833.02</v>
      </c>
      <c r="O65" s="18">
        <f>Mov._proveedor[[#This Row],[Fecha recep. Fra.]]+30</f>
        <v>43079</v>
      </c>
      <c r="P65" s="18">
        <v>43144</v>
      </c>
      <c r="Q65" s="12">
        <f>+Mov._proveedor[[#This Row],[Fecha pago]]-Mov._proveedor[[#This Row],[Fecha correcta de pago]]</f>
        <v>65</v>
      </c>
      <c r="R65" s="12">
        <f>Mov._proveedor[[#This Row],[-1]]*Mov._proveedor[[#This Row],[Dif dates]]</f>
        <v>54146.299999999996</v>
      </c>
      <c r="S65" s="19" t="s">
        <v>45</v>
      </c>
      <c r="T65" s="19" t="s">
        <v>46</v>
      </c>
      <c r="U65" s="19" t="s">
        <v>2604</v>
      </c>
      <c r="V65" s="19" t="s">
        <v>2605</v>
      </c>
    </row>
    <row r="66" spans="1:22" x14ac:dyDescent="0.25">
      <c r="A66" t="s">
        <v>39</v>
      </c>
      <c r="D66" s="18">
        <v>43040</v>
      </c>
      <c r="E66" s="18">
        <v>43069</v>
      </c>
      <c r="F66" s="18">
        <v>43144</v>
      </c>
      <c r="G66" s="18">
        <v>43052</v>
      </c>
      <c r="H66" s="19" t="s">
        <v>72</v>
      </c>
      <c r="I66" s="19" t="s">
        <v>73</v>
      </c>
      <c r="J66" s="19" t="s">
        <v>9</v>
      </c>
      <c r="K66" s="19" t="s">
        <v>136</v>
      </c>
      <c r="L66" s="19" t="s">
        <v>2545</v>
      </c>
      <c r="M66" s="20">
        <v>-478.95</v>
      </c>
      <c r="N66" s="20">
        <f>Mov._proveedor[[#This Row],[Importe pendiente (DL)]]*Mov._proveedor[[#Headers],[-1]]</f>
        <v>478.95</v>
      </c>
      <c r="O66" s="18">
        <f>Mov._proveedor[[#This Row],[Fecha recep. Fra.]]+30</f>
        <v>43082</v>
      </c>
      <c r="P66" s="18">
        <v>43144</v>
      </c>
      <c r="Q66" s="12">
        <f>+Mov._proveedor[[#This Row],[Fecha pago]]-Mov._proveedor[[#This Row],[Fecha correcta de pago]]</f>
        <v>62</v>
      </c>
      <c r="R66" s="12">
        <f>Mov._proveedor[[#This Row],[-1]]*Mov._proveedor[[#This Row],[Dif dates]]</f>
        <v>29694.899999999998</v>
      </c>
      <c r="S66" s="19" t="s">
        <v>45</v>
      </c>
      <c r="T66" s="19" t="s">
        <v>46</v>
      </c>
      <c r="U66" s="19" t="s">
        <v>2546</v>
      </c>
      <c r="V66" s="19" t="s">
        <v>2547</v>
      </c>
    </row>
    <row r="67" spans="1:22" x14ac:dyDescent="0.25">
      <c r="A67" t="s">
        <v>39</v>
      </c>
      <c r="D67" s="18">
        <v>43032</v>
      </c>
      <c r="E67" s="18">
        <v>43126</v>
      </c>
      <c r="F67" s="18">
        <v>43144</v>
      </c>
      <c r="G67" s="18">
        <v>43116</v>
      </c>
      <c r="H67" s="19" t="s">
        <v>2484</v>
      </c>
      <c r="I67" s="19" t="s">
        <v>2485</v>
      </c>
      <c r="J67" s="19" t="s">
        <v>9</v>
      </c>
      <c r="K67" s="19" t="s">
        <v>166</v>
      </c>
      <c r="L67" s="19" t="s">
        <v>2838</v>
      </c>
      <c r="M67" s="20">
        <v>-1639.55</v>
      </c>
      <c r="N67" s="20">
        <f>Mov._proveedor[[#This Row],[Importe pendiente (DL)]]*Mov._proveedor[[#Headers],[-1]]</f>
        <v>1639.55</v>
      </c>
      <c r="O67" s="18">
        <f>Mov._proveedor[[#This Row],[Fecha recep. Fra.]]+30</f>
        <v>43146</v>
      </c>
      <c r="P67" s="18">
        <v>43144</v>
      </c>
      <c r="Q67" s="12">
        <f>+Mov._proveedor[[#This Row],[Fecha pago]]-Mov._proveedor[[#This Row],[Fecha correcta de pago]]</f>
        <v>-2</v>
      </c>
      <c r="R67" s="12">
        <f>Mov._proveedor[[#This Row],[-1]]*Mov._proveedor[[#This Row],[Dif dates]]</f>
        <v>-3279.1</v>
      </c>
      <c r="S67" s="19" t="s">
        <v>45</v>
      </c>
      <c r="T67" s="19" t="s">
        <v>46</v>
      </c>
      <c r="U67" s="19" t="s">
        <v>2839</v>
      </c>
      <c r="V67" s="19" t="s">
        <v>2840</v>
      </c>
    </row>
    <row r="68" spans="1:22" x14ac:dyDescent="0.25">
      <c r="A68" t="s">
        <v>39</v>
      </c>
      <c r="D68" s="18">
        <v>43141</v>
      </c>
      <c r="E68" s="18">
        <v>43147</v>
      </c>
      <c r="F68" s="18">
        <v>43169</v>
      </c>
      <c r="G68" s="18">
        <v>43146</v>
      </c>
      <c r="H68" s="19" t="s">
        <v>60</v>
      </c>
      <c r="I68" s="19" t="s">
        <v>61</v>
      </c>
      <c r="J68" s="19" t="s">
        <v>9</v>
      </c>
      <c r="K68" s="19" t="s">
        <v>166</v>
      </c>
      <c r="L68" s="19" t="s">
        <v>3106</v>
      </c>
      <c r="M68" s="20">
        <v>-774.4</v>
      </c>
      <c r="N68" s="20">
        <f>Mov._proveedor[[#This Row],[Importe pendiente (DL)]]*Mov._proveedor[[#Headers],[-1]]</f>
        <v>774.4</v>
      </c>
      <c r="O68" s="18">
        <f>Mov._proveedor[[#This Row],[Fecha recep. Fra.]]+30</f>
        <v>43176</v>
      </c>
      <c r="P68" s="18">
        <v>43152</v>
      </c>
      <c r="Q68" s="12">
        <f>+Mov._proveedor[[#This Row],[Fecha pago]]-Mov._proveedor[[#This Row],[Fecha correcta de pago]]</f>
        <v>-24</v>
      </c>
      <c r="R68" s="12">
        <f>Mov._proveedor[[#This Row],[-1]]*Mov._proveedor[[#This Row],[Dif dates]]</f>
        <v>-18585.599999999999</v>
      </c>
      <c r="S68" s="19" t="s">
        <v>45</v>
      </c>
      <c r="T68" s="19" t="s">
        <v>2960</v>
      </c>
      <c r="U68" s="19" t="s">
        <v>3107</v>
      </c>
      <c r="V68" s="19" t="s">
        <v>3108</v>
      </c>
    </row>
    <row r="69" spans="1:22" x14ac:dyDescent="0.25">
      <c r="A69" t="s">
        <v>39</v>
      </c>
      <c r="D69" s="18">
        <v>43049</v>
      </c>
      <c r="E69" s="18">
        <v>43087</v>
      </c>
      <c r="F69" s="18">
        <v>43144</v>
      </c>
      <c r="G69" s="18">
        <v>43055</v>
      </c>
      <c r="H69" s="19" t="s">
        <v>60</v>
      </c>
      <c r="I69" s="19" t="s">
        <v>61</v>
      </c>
      <c r="J69" s="19" t="s">
        <v>9</v>
      </c>
      <c r="K69" s="19" t="s">
        <v>166</v>
      </c>
      <c r="L69" s="19" t="s">
        <v>2633</v>
      </c>
      <c r="M69" s="20">
        <v>-314.59999999999997</v>
      </c>
      <c r="N69" s="20">
        <f>Mov._proveedor[[#This Row],[Importe pendiente (DL)]]*Mov._proveedor[[#Headers],[-1]]</f>
        <v>314.59999999999997</v>
      </c>
      <c r="O69" s="18">
        <f>Mov._proveedor[[#This Row],[Fecha recep. Fra.]]+30</f>
        <v>43085</v>
      </c>
      <c r="P69" s="18">
        <v>43144</v>
      </c>
      <c r="Q69" s="12">
        <f>+Mov._proveedor[[#This Row],[Fecha pago]]-Mov._proveedor[[#This Row],[Fecha correcta de pago]]</f>
        <v>59</v>
      </c>
      <c r="R69" s="12">
        <f>Mov._proveedor[[#This Row],[-1]]*Mov._proveedor[[#This Row],[Dif dates]]</f>
        <v>18561.399999999998</v>
      </c>
      <c r="S69" s="19" t="s">
        <v>45</v>
      </c>
      <c r="T69" s="19" t="s">
        <v>46</v>
      </c>
      <c r="U69" s="19" t="s">
        <v>2634</v>
      </c>
      <c r="V69" s="19" t="s">
        <v>2635</v>
      </c>
    </row>
    <row r="70" spans="1:22" x14ac:dyDescent="0.25">
      <c r="A70" t="s">
        <v>39</v>
      </c>
      <c r="D70" s="18">
        <v>43059</v>
      </c>
      <c r="E70" s="18">
        <v>43112</v>
      </c>
      <c r="F70" s="18">
        <v>43089</v>
      </c>
      <c r="G70" s="18">
        <v>43069</v>
      </c>
      <c r="H70" s="19" t="s">
        <v>60</v>
      </c>
      <c r="I70" s="19" t="s">
        <v>61</v>
      </c>
      <c r="J70" s="19" t="s">
        <v>9</v>
      </c>
      <c r="K70" s="19" t="s">
        <v>166</v>
      </c>
      <c r="L70" s="19" t="s">
        <v>2676</v>
      </c>
      <c r="M70" s="20">
        <v>-169.4</v>
      </c>
      <c r="N70" s="20">
        <f>Mov._proveedor[[#This Row],[Importe pendiente (DL)]]*Mov._proveedor[[#Headers],[-1]]</f>
        <v>169.4</v>
      </c>
      <c r="O70" s="18">
        <f>Mov._proveedor[[#This Row],[Fecha recep. Fra.]]+30</f>
        <v>43099</v>
      </c>
      <c r="P70" s="18">
        <v>43152</v>
      </c>
      <c r="Q70" s="12">
        <f>+Mov._proveedor[[#This Row],[Fecha pago]]-Mov._proveedor[[#This Row],[Fecha correcta de pago]]</f>
        <v>53</v>
      </c>
      <c r="R70" s="12">
        <f>Mov._proveedor[[#This Row],[-1]]*Mov._proveedor[[#This Row],[Dif dates]]</f>
        <v>8978.2000000000007</v>
      </c>
      <c r="S70" s="19" t="s">
        <v>45</v>
      </c>
      <c r="T70" s="19" t="s">
        <v>46</v>
      </c>
      <c r="U70" s="19" t="s">
        <v>2677</v>
      </c>
      <c r="V70" s="19" t="s">
        <v>2678</v>
      </c>
    </row>
    <row r="71" spans="1:22" x14ac:dyDescent="0.25">
      <c r="A71" t="s">
        <v>39</v>
      </c>
      <c r="D71" s="18">
        <v>43098</v>
      </c>
      <c r="E71" s="18">
        <v>43119</v>
      </c>
      <c r="F71" s="18">
        <v>43129</v>
      </c>
      <c r="G71" s="18">
        <v>43110</v>
      </c>
      <c r="H71" s="19" t="s">
        <v>60</v>
      </c>
      <c r="I71" s="19" t="s">
        <v>61</v>
      </c>
      <c r="J71" s="19" t="s">
        <v>9</v>
      </c>
      <c r="K71" s="19" t="s">
        <v>166</v>
      </c>
      <c r="L71" s="19" t="s">
        <v>2694</v>
      </c>
      <c r="M71" s="20">
        <v>-106.36000000000001</v>
      </c>
      <c r="N71" s="20">
        <f>Mov._proveedor[[#This Row],[Importe pendiente (DL)]]*Mov._proveedor[[#Headers],[-1]]</f>
        <v>106.36000000000001</v>
      </c>
      <c r="O71" s="18">
        <f>Mov._proveedor[[#This Row],[Fecha recep. Fra.]]+30</f>
        <v>43140</v>
      </c>
      <c r="P71" s="18">
        <v>43152</v>
      </c>
      <c r="Q71" s="12">
        <f>+Mov._proveedor[[#This Row],[Fecha pago]]-Mov._proveedor[[#This Row],[Fecha correcta de pago]]</f>
        <v>12</v>
      </c>
      <c r="R71" s="12">
        <f>Mov._proveedor[[#This Row],[-1]]*Mov._proveedor[[#This Row],[Dif dates]]</f>
        <v>1276.3200000000002</v>
      </c>
      <c r="S71" s="19" t="s">
        <v>45</v>
      </c>
      <c r="T71" s="19" t="s">
        <v>46</v>
      </c>
      <c r="U71" s="19" t="s">
        <v>2695</v>
      </c>
      <c r="V71" s="19" t="s">
        <v>2696</v>
      </c>
    </row>
    <row r="72" spans="1:22" x14ac:dyDescent="0.25">
      <c r="A72" t="s">
        <v>39</v>
      </c>
      <c r="D72" s="18">
        <v>43131</v>
      </c>
      <c r="E72" s="18">
        <v>43140</v>
      </c>
      <c r="F72" s="18">
        <v>43159</v>
      </c>
      <c r="G72" s="18">
        <v>43139</v>
      </c>
      <c r="H72" s="19" t="s">
        <v>60</v>
      </c>
      <c r="I72" s="19" t="s">
        <v>61</v>
      </c>
      <c r="J72" s="19" t="s">
        <v>9</v>
      </c>
      <c r="K72" s="19" t="s">
        <v>136</v>
      </c>
      <c r="L72" s="19" t="s">
        <v>3015</v>
      </c>
      <c r="M72" s="20">
        <v>-21.78</v>
      </c>
      <c r="N72" s="20">
        <f>Mov._proveedor[[#This Row],[Importe pendiente (DL)]]*Mov._proveedor[[#Headers],[-1]]</f>
        <v>21.78</v>
      </c>
      <c r="O72" s="18">
        <f>Mov._proveedor[[#This Row],[Fecha recep. Fra.]]+30</f>
        <v>43169</v>
      </c>
      <c r="P72" s="18">
        <v>43152</v>
      </c>
      <c r="Q72" s="12">
        <f>+Mov._proveedor[[#This Row],[Fecha pago]]-Mov._proveedor[[#This Row],[Fecha correcta de pago]]</f>
        <v>-17</v>
      </c>
      <c r="R72" s="12">
        <f>Mov._proveedor[[#This Row],[-1]]*Mov._proveedor[[#This Row],[Dif dates]]</f>
        <v>-370.26</v>
      </c>
      <c r="S72" s="19" t="s">
        <v>45</v>
      </c>
      <c r="T72" s="19" t="s">
        <v>2960</v>
      </c>
      <c r="U72" s="19" t="s">
        <v>3016</v>
      </c>
      <c r="V72" s="19" t="s">
        <v>3017</v>
      </c>
    </row>
    <row r="73" spans="1:22" x14ac:dyDescent="0.25">
      <c r="A73" t="s">
        <v>39</v>
      </c>
      <c r="D73" s="18">
        <v>43008</v>
      </c>
      <c r="E73" s="18">
        <v>43136</v>
      </c>
      <c r="F73" s="18">
        <v>43144</v>
      </c>
      <c r="G73" s="18">
        <v>43013</v>
      </c>
      <c r="H73" s="19" t="s">
        <v>340</v>
      </c>
      <c r="I73" s="19" t="s">
        <v>341</v>
      </c>
      <c r="J73" s="19" t="s">
        <v>9</v>
      </c>
      <c r="K73" s="19" t="s">
        <v>166</v>
      </c>
      <c r="L73" s="19" t="s">
        <v>2904</v>
      </c>
      <c r="M73" s="20">
        <v>-2544.71</v>
      </c>
      <c r="N73" s="20">
        <f>Mov._proveedor[[#This Row],[Importe pendiente (DL)]]*Mov._proveedor[[#Headers],[-1]]</f>
        <v>2544.71</v>
      </c>
      <c r="O73" s="18">
        <f>Mov._proveedor[[#This Row],[Fecha recep. Fra.]]+30</f>
        <v>43043</v>
      </c>
      <c r="P73" s="18">
        <v>43144</v>
      </c>
      <c r="Q73" s="12">
        <f>+Mov._proveedor[[#This Row],[Fecha pago]]-Mov._proveedor[[#This Row],[Fecha correcta de pago]]</f>
        <v>101</v>
      </c>
      <c r="R73" s="12">
        <f>Mov._proveedor[[#This Row],[-1]]*Mov._proveedor[[#This Row],[Dif dates]]</f>
        <v>257015.71</v>
      </c>
      <c r="S73" s="19" t="s">
        <v>45</v>
      </c>
      <c r="T73" s="19" t="s">
        <v>46</v>
      </c>
      <c r="U73" s="19" t="s">
        <v>2905</v>
      </c>
      <c r="V73" s="19" t="s">
        <v>2906</v>
      </c>
    </row>
    <row r="74" spans="1:22" x14ac:dyDescent="0.25">
      <c r="A74" t="s">
        <v>39</v>
      </c>
      <c r="D74" s="18">
        <v>43056</v>
      </c>
      <c r="E74" s="18">
        <v>43081</v>
      </c>
      <c r="F74" s="18">
        <v>43144</v>
      </c>
      <c r="G74" s="18">
        <v>43062</v>
      </c>
      <c r="H74" s="19" t="s">
        <v>2606</v>
      </c>
      <c r="I74" s="19" t="s">
        <v>2607</v>
      </c>
      <c r="J74" s="19" t="s">
        <v>9</v>
      </c>
      <c r="K74" s="19" t="s">
        <v>166</v>
      </c>
      <c r="L74" s="19" t="s">
        <v>2608</v>
      </c>
      <c r="M74" s="20">
        <v>-9.0500000000000007</v>
      </c>
      <c r="N74" s="20">
        <f>Mov._proveedor[[#This Row],[Importe pendiente (DL)]]*Mov._proveedor[[#Headers],[-1]]</f>
        <v>9.0500000000000007</v>
      </c>
      <c r="O74" s="18">
        <f>Mov._proveedor[[#This Row],[Fecha recep. Fra.]]+30</f>
        <v>43092</v>
      </c>
      <c r="P74" s="18">
        <v>43144</v>
      </c>
      <c r="Q74" s="12">
        <f>+Mov._proveedor[[#This Row],[Fecha pago]]-Mov._proveedor[[#This Row],[Fecha correcta de pago]]</f>
        <v>52</v>
      </c>
      <c r="R74" s="12">
        <f>Mov._proveedor[[#This Row],[-1]]*Mov._proveedor[[#This Row],[Dif dates]]</f>
        <v>470.6</v>
      </c>
      <c r="S74" s="19" t="s">
        <v>45</v>
      </c>
      <c r="T74" s="19" t="s">
        <v>46</v>
      </c>
      <c r="U74" s="19" t="s">
        <v>2609</v>
      </c>
      <c r="V74" s="19" t="s">
        <v>2610</v>
      </c>
    </row>
    <row r="75" spans="1:22" x14ac:dyDescent="0.25">
      <c r="A75" t="s">
        <v>39</v>
      </c>
      <c r="D75" s="18">
        <v>43052</v>
      </c>
      <c r="E75" s="18">
        <v>43059</v>
      </c>
      <c r="F75" s="18">
        <v>43144</v>
      </c>
      <c r="G75" s="18">
        <v>43052</v>
      </c>
      <c r="H75" s="19" t="s">
        <v>2490</v>
      </c>
      <c r="I75" s="19" t="s">
        <v>2491</v>
      </c>
      <c r="J75" s="19" t="s">
        <v>9</v>
      </c>
      <c r="K75" s="19" t="s">
        <v>166</v>
      </c>
      <c r="L75" s="19" t="s">
        <v>2517</v>
      </c>
      <c r="M75" s="20">
        <v>-4199.25</v>
      </c>
      <c r="N75" s="20">
        <f>Mov._proveedor[[#This Row],[Importe pendiente (DL)]]*Mov._proveedor[[#Headers],[-1]]</f>
        <v>4199.25</v>
      </c>
      <c r="O75" s="18">
        <f>Mov._proveedor[[#This Row],[Fecha recep. Fra.]]+30</f>
        <v>43082</v>
      </c>
      <c r="P75" s="18">
        <v>43144</v>
      </c>
      <c r="Q75" s="12">
        <f>+Mov._proveedor[[#This Row],[Fecha pago]]-Mov._proveedor[[#This Row],[Fecha correcta de pago]]</f>
        <v>62</v>
      </c>
      <c r="R75" s="12">
        <f>Mov._proveedor[[#This Row],[-1]]*Mov._proveedor[[#This Row],[Dif dates]]</f>
        <v>260353.5</v>
      </c>
      <c r="S75" s="19" t="s">
        <v>45</v>
      </c>
      <c r="T75" s="19" t="s">
        <v>46</v>
      </c>
      <c r="U75" s="19" t="s">
        <v>2518</v>
      </c>
      <c r="V75" s="19" t="s">
        <v>2519</v>
      </c>
    </row>
    <row r="76" spans="1:22" x14ac:dyDescent="0.25">
      <c r="A76" t="s">
        <v>39</v>
      </c>
      <c r="D76" s="18">
        <v>43074</v>
      </c>
      <c r="E76" s="18">
        <v>43126</v>
      </c>
      <c r="F76" s="18">
        <v>43105</v>
      </c>
      <c r="G76" s="18">
        <v>43087</v>
      </c>
      <c r="H76" s="19" t="s">
        <v>54</v>
      </c>
      <c r="I76" s="19" t="s">
        <v>55</v>
      </c>
      <c r="J76" s="19" t="s">
        <v>9</v>
      </c>
      <c r="K76" s="19" t="s">
        <v>136</v>
      </c>
      <c r="L76" s="19" t="s">
        <v>2793</v>
      </c>
      <c r="M76" s="20">
        <v>-3302.72</v>
      </c>
      <c r="N76" s="20">
        <f>Mov._proveedor[[#This Row],[Importe pendiente (DL)]]*Mov._proveedor[[#Headers],[-1]]</f>
        <v>3302.72</v>
      </c>
      <c r="O76" s="18">
        <f>Mov._proveedor[[#This Row],[Fecha recep. Fra.]]+30</f>
        <v>43117</v>
      </c>
      <c r="P76" s="18">
        <v>43137</v>
      </c>
      <c r="Q76" s="12">
        <f>+Mov._proveedor[[#This Row],[Fecha pago]]-Mov._proveedor[[#This Row],[Fecha correcta de pago]]</f>
        <v>20</v>
      </c>
      <c r="R76" s="12">
        <f>Mov._proveedor[[#This Row],[-1]]*Mov._proveedor[[#This Row],[Dif dates]]</f>
        <v>66054.399999999994</v>
      </c>
      <c r="S76" s="19" t="s">
        <v>45</v>
      </c>
      <c r="T76" s="19" t="s">
        <v>47</v>
      </c>
      <c r="U76" s="19" t="s">
        <v>2794</v>
      </c>
      <c r="V76" s="19" t="s">
        <v>2795</v>
      </c>
    </row>
    <row r="77" spans="1:22" x14ac:dyDescent="0.25">
      <c r="A77" t="s">
        <v>39</v>
      </c>
      <c r="D77" s="18">
        <v>43122</v>
      </c>
      <c r="E77" s="18">
        <v>43144</v>
      </c>
      <c r="F77" s="18">
        <v>43153</v>
      </c>
      <c r="G77" s="18">
        <v>43122</v>
      </c>
      <c r="H77" s="19" t="s">
        <v>3042</v>
      </c>
      <c r="I77" s="19" t="s">
        <v>3043</v>
      </c>
      <c r="J77" s="19" t="s">
        <v>9</v>
      </c>
      <c r="K77" s="19" t="s">
        <v>136</v>
      </c>
      <c r="L77" s="19" t="s">
        <v>3065</v>
      </c>
      <c r="M77" s="20">
        <v>-2071.7199999999998</v>
      </c>
      <c r="N77" s="20">
        <f>Mov._proveedor[[#This Row],[Importe pendiente (DL)]]*Mov._proveedor[[#Headers],[-1]]</f>
        <v>2071.7199999999998</v>
      </c>
      <c r="O77" s="18">
        <f>Mov._proveedor[[#This Row],[Fecha recep. Fra.]]+30</f>
        <v>43152</v>
      </c>
      <c r="P77" s="18">
        <v>43144</v>
      </c>
      <c r="Q77" s="12">
        <f>+Mov._proveedor[[#This Row],[Fecha pago]]-Mov._proveedor[[#This Row],[Fecha correcta de pago]]</f>
        <v>-8</v>
      </c>
      <c r="R77" s="12">
        <f>Mov._proveedor[[#This Row],[-1]]*Mov._proveedor[[#This Row],[Dif dates]]</f>
        <v>-16573.759999999998</v>
      </c>
      <c r="S77" s="19" t="s">
        <v>45</v>
      </c>
      <c r="T77" s="19" t="s">
        <v>2928</v>
      </c>
      <c r="U77" s="19" t="s">
        <v>3066</v>
      </c>
      <c r="V77" s="19" t="s">
        <v>3067</v>
      </c>
    </row>
    <row r="78" spans="1:22" x14ac:dyDescent="0.25">
      <c r="A78" t="s">
        <v>39</v>
      </c>
      <c r="D78" s="18">
        <v>43070</v>
      </c>
      <c r="E78" s="18">
        <v>43143</v>
      </c>
      <c r="F78" s="18">
        <v>43101</v>
      </c>
      <c r="G78" s="18">
        <v>43070</v>
      </c>
      <c r="H78" s="19" t="s">
        <v>3042</v>
      </c>
      <c r="I78" s="19" t="s">
        <v>3043</v>
      </c>
      <c r="J78" s="19" t="s">
        <v>9</v>
      </c>
      <c r="K78" s="19" t="s">
        <v>136</v>
      </c>
      <c r="L78" s="19" t="s">
        <v>3044</v>
      </c>
      <c r="M78" s="20">
        <v>-381.68</v>
      </c>
      <c r="N78" s="20">
        <f>Mov._proveedor[[#This Row],[Importe pendiente (DL)]]*Mov._proveedor[[#Headers],[-1]]</f>
        <v>381.68</v>
      </c>
      <c r="O78" s="18">
        <f>Mov._proveedor[[#This Row],[Fecha recep. Fra.]]+30</f>
        <v>43100</v>
      </c>
      <c r="P78" s="18">
        <v>43143</v>
      </c>
      <c r="Q78" s="12">
        <f>+Mov._proveedor[[#This Row],[Fecha pago]]-Mov._proveedor[[#This Row],[Fecha correcta de pago]]</f>
        <v>43</v>
      </c>
      <c r="R78" s="12">
        <f>Mov._proveedor[[#This Row],[-1]]*Mov._proveedor[[#This Row],[Dif dates]]</f>
        <v>16412.240000000002</v>
      </c>
      <c r="S78" s="19" t="s">
        <v>45</v>
      </c>
      <c r="T78" s="19" t="s">
        <v>2928</v>
      </c>
      <c r="U78" s="19" t="s">
        <v>3045</v>
      </c>
      <c r="V78" s="19" t="s">
        <v>3046</v>
      </c>
    </row>
    <row r="79" spans="1:22" x14ac:dyDescent="0.25">
      <c r="A79" t="s">
        <v>39</v>
      </c>
      <c r="D79" s="18">
        <v>43052</v>
      </c>
      <c r="E79" s="18">
        <v>43069</v>
      </c>
      <c r="F79" s="18">
        <v>43144</v>
      </c>
      <c r="G79" s="18">
        <v>43062</v>
      </c>
      <c r="H79" s="19" t="s">
        <v>2509</v>
      </c>
      <c r="I79" s="19" t="s">
        <v>2510</v>
      </c>
      <c r="J79" s="19" t="s">
        <v>9</v>
      </c>
      <c r="K79" s="19" t="s">
        <v>166</v>
      </c>
      <c r="L79" s="19" t="s">
        <v>2556</v>
      </c>
      <c r="M79" s="20">
        <v>-241.99999999999997</v>
      </c>
      <c r="N79" s="20">
        <f>Mov._proveedor[[#This Row],[Importe pendiente (DL)]]*Mov._proveedor[[#Headers],[-1]]</f>
        <v>241.99999999999997</v>
      </c>
      <c r="O79" s="18">
        <f>Mov._proveedor[[#This Row],[Fecha recep. Fra.]]+30</f>
        <v>43092</v>
      </c>
      <c r="P79" s="18">
        <v>43144</v>
      </c>
      <c r="Q79" s="12">
        <f>+Mov._proveedor[[#This Row],[Fecha pago]]-Mov._proveedor[[#This Row],[Fecha correcta de pago]]</f>
        <v>52</v>
      </c>
      <c r="R79" s="12">
        <f>Mov._proveedor[[#This Row],[-1]]*Mov._proveedor[[#This Row],[Dif dates]]</f>
        <v>12583.999999999998</v>
      </c>
      <c r="S79" s="19" t="s">
        <v>45</v>
      </c>
      <c r="T79" s="19" t="s">
        <v>46</v>
      </c>
      <c r="U79" s="19" t="s">
        <v>2557</v>
      </c>
      <c r="V79" s="19" t="s">
        <v>360</v>
      </c>
    </row>
    <row r="80" spans="1:22" x14ac:dyDescent="0.25">
      <c r="A80" t="s">
        <v>39</v>
      </c>
      <c r="D80" s="18">
        <v>43054</v>
      </c>
      <c r="E80" s="18">
        <v>43136</v>
      </c>
      <c r="F80" s="18">
        <v>43144</v>
      </c>
      <c r="G80" s="18">
        <v>43059</v>
      </c>
      <c r="H80" s="19" t="s">
        <v>828</v>
      </c>
      <c r="I80" s="19" t="s">
        <v>1207</v>
      </c>
      <c r="J80" s="19" t="s">
        <v>9</v>
      </c>
      <c r="K80" s="19" t="s">
        <v>166</v>
      </c>
      <c r="L80" s="19" t="s">
        <v>2901</v>
      </c>
      <c r="M80" s="20">
        <v>-105.45</v>
      </c>
      <c r="N80" s="20">
        <f>Mov._proveedor[[#This Row],[Importe pendiente (DL)]]*Mov._proveedor[[#Headers],[-1]]</f>
        <v>105.45</v>
      </c>
      <c r="O80" s="18">
        <f>Mov._proveedor[[#This Row],[Fecha recep. Fra.]]+30</f>
        <v>43089</v>
      </c>
      <c r="P80" s="18">
        <v>43144</v>
      </c>
      <c r="Q80" s="12">
        <f>+Mov._proveedor[[#This Row],[Fecha pago]]-Mov._proveedor[[#This Row],[Fecha correcta de pago]]</f>
        <v>55</v>
      </c>
      <c r="R80" s="12">
        <f>Mov._proveedor[[#This Row],[-1]]*Mov._proveedor[[#This Row],[Dif dates]]</f>
        <v>5799.75</v>
      </c>
      <c r="S80" s="19" t="s">
        <v>45</v>
      </c>
      <c r="T80" s="19" t="s">
        <v>46</v>
      </c>
      <c r="U80" s="19" t="s">
        <v>2902</v>
      </c>
      <c r="V80" s="19" t="s">
        <v>2903</v>
      </c>
    </row>
    <row r="81" spans="1:22" x14ac:dyDescent="0.25">
      <c r="A81" t="s">
        <v>39</v>
      </c>
      <c r="D81" s="18">
        <v>43054</v>
      </c>
      <c r="E81" s="18">
        <v>43090</v>
      </c>
      <c r="F81" s="18">
        <v>43144</v>
      </c>
      <c r="G81" s="18">
        <v>43068</v>
      </c>
      <c r="H81" s="19" t="s">
        <v>2648</v>
      </c>
      <c r="I81" s="19" t="s">
        <v>2649</v>
      </c>
      <c r="J81" s="19" t="s">
        <v>9</v>
      </c>
      <c r="K81" s="19" t="s">
        <v>136</v>
      </c>
      <c r="L81" s="19" t="s">
        <v>2650</v>
      </c>
      <c r="M81" s="20">
        <v>-290.39999999999998</v>
      </c>
      <c r="N81" s="20">
        <f>Mov._proveedor[[#This Row],[Importe pendiente (DL)]]*Mov._proveedor[[#Headers],[-1]]</f>
        <v>290.39999999999998</v>
      </c>
      <c r="O81" s="18">
        <f>Mov._proveedor[[#This Row],[Fecha recep. Fra.]]+30</f>
        <v>43098</v>
      </c>
      <c r="P81" s="18">
        <v>43144</v>
      </c>
      <c r="Q81" s="12">
        <f>+Mov._proveedor[[#This Row],[Fecha pago]]-Mov._proveedor[[#This Row],[Fecha correcta de pago]]</f>
        <v>46</v>
      </c>
      <c r="R81" s="12">
        <f>Mov._proveedor[[#This Row],[-1]]*Mov._proveedor[[#This Row],[Dif dates]]</f>
        <v>13358.4</v>
      </c>
      <c r="S81" s="19" t="s">
        <v>45</v>
      </c>
      <c r="T81" s="19" t="s">
        <v>46</v>
      </c>
      <c r="U81" s="19" t="s">
        <v>2651</v>
      </c>
      <c r="V81" s="19" t="s">
        <v>2652</v>
      </c>
    </row>
    <row r="82" spans="1:22" x14ac:dyDescent="0.25">
      <c r="A82" t="s">
        <v>39</v>
      </c>
      <c r="D82" s="18">
        <v>43054</v>
      </c>
      <c r="E82" s="18">
        <v>43136</v>
      </c>
      <c r="F82" s="18">
        <v>43144</v>
      </c>
      <c r="G82" s="18">
        <v>43062</v>
      </c>
      <c r="H82" s="19" t="s">
        <v>2457</v>
      </c>
      <c r="I82" s="19" t="s">
        <v>2458</v>
      </c>
      <c r="J82" s="19" t="s">
        <v>9</v>
      </c>
      <c r="K82" s="19" t="s">
        <v>136</v>
      </c>
      <c r="L82" s="19" t="s">
        <v>2924</v>
      </c>
      <c r="M82" s="20">
        <v>-528.70000000000005</v>
      </c>
      <c r="N82" s="20">
        <f>Mov._proveedor[[#This Row],[Importe pendiente (DL)]]*Mov._proveedor[[#Headers],[-1]]</f>
        <v>528.70000000000005</v>
      </c>
      <c r="O82" s="18">
        <f>Mov._proveedor[[#This Row],[Fecha recep. Fra.]]+30</f>
        <v>43092</v>
      </c>
      <c r="P82" s="18">
        <v>43144</v>
      </c>
      <c r="Q82" s="12">
        <f>+Mov._proveedor[[#This Row],[Fecha pago]]-Mov._proveedor[[#This Row],[Fecha correcta de pago]]</f>
        <v>52</v>
      </c>
      <c r="R82" s="12">
        <f>Mov._proveedor[[#This Row],[-1]]*Mov._proveedor[[#This Row],[Dif dates]]</f>
        <v>27492.400000000001</v>
      </c>
      <c r="S82" s="19" t="s">
        <v>45</v>
      </c>
      <c r="T82" s="19" t="s">
        <v>46</v>
      </c>
      <c r="U82" s="19" t="s">
        <v>2925</v>
      </c>
      <c r="V82" s="19" t="s">
        <v>2926</v>
      </c>
    </row>
    <row r="83" spans="1:22" x14ac:dyDescent="0.25">
      <c r="A83" t="s">
        <v>39</v>
      </c>
      <c r="D83" s="18">
        <v>43054</v>
      </c>
      <c r="E83" s="18">
        <v>43112</v>
      </c>
      <c r="F83" s="18">
        <v>43146</v>
      </c>
      <c r="G83" s="18">
        <v>43062</v>
      </c>
      <c r="H83" s="19" t="s">
        <v>2457</v>
      </c>
      <c r="I83" s="19" t="s">
        <v>2458</v>
      </c>
      <c r="J83" s="19" t="s">
        <v>9</v>
      </c>
      <c r="K83" s="19" t="s">
        <v>135</v>
      </c>
      <c r="L83" s="19" t="s">
        <v>2679</v>
      </c>
      <c r="M83" s="20">
        <v>-336.38</v>
      </c>
      <c r="N83" s="20">
        <f>Mov._proveedor[[#This Row],[Importe pendiente (DL)]]*Mov._proveedor[[#Headers],[-1]]</f>
        <v>336.38</v>
      </c>
      <c r="O83" s="18">
        <f>Mov._proveedor[[#This Row],[Fecha recep. Fra.]]+30</f>
        <v>43092</v>
      </c>
      <c r="P83" s="18">
        <v>43146</v>
      </c>
      <c r="Q83" s="12">
        <f>+Mov._proveedor[[#This Row],[Fecha pago]]-Mov._proveedor[[#This Row],[Fecha correcta de pago]]</f>
        <v>54</v>
      </c>
      <c r="R83" s="12">
        <f>Mov._proveedor[[#This Row],[-1]]*Mov._proveedor[[#This Row],[Dif dates]]</f>
        <v>18164.52</v>
      </c>
      <c r="S83" s="19" t="s">
        <v>45</v>
      </c>
      <c r="T83" s="19" t="s">
        <v>46</v>
      </c>
      <c r="U83" s="19" t="s">
        <v>2680</v>
      </c>
      <c r="V83" s="19" t="s">
        <v>2681</v>
      </c>
    </row>
    <row r="84" spans="1:22" x14ac:dyDescent="0.25">
      <c r="A84" t="s">
        <v>39</v>
      </c>
      <c r="D84" s="18">
        <v>42993</v>
      </c>
      <c r="E84" s="18">
        <v>43112</v>
      </c>
      <c r="F84" s="18">
        <v>43146</v>
      </c>
      <c r="G84" s="18">
        <v>43000</v>
      </c>
      <c r="H84" s="19" t="s">
        <v>2457</v>
      </c>
      <c r="I84" s="19" t="s">
        <v>2458</v>
      </c>
      <c r="J84" s="19" t="s">
        <v>9</v>
      </c>
      <c r="K84" s="19" t="s">
        <v>135</v>
      </c>
      <c r="L84" s="19" t="s">
        <v>2682</v>
      </c>
      <c r="M84" s="20">
        <v>-168.19</v>
      </c>
      <c r="N84" s="20">
        <f>Mov._proveedor[[#This Row],[Importe pendiente (DL)]]*Mov._proveedor[[#Headers],[-1]]</f>
        <v>168.19</v>
      </c>
      <c r="O84" s="18">
        <f>Mov._proveedor[[#This Row],[Fecha recep. Fra.]]+30</f>
        <v>43030</v>
      </c>
      <c r="P84" s="18">
        <v>43146</v>
      </c>
      <c r="Q84" s="12">
        <f>+Mov._proveedor[[#This Row],[Fecha pago]]-Mov._proveedor[[#This Row],[Fecha correcta de pago]]</f>
        <v>116</v>
      </c>
      <c r="R84" s="12">
        <f>Mov._proveedor[[#This Row],[-1]]*Mov._proveedor[[#This Row],[Dif dates]]</f>
        <v>19510.04</v>
      </c>
      <c r="S84" s="19" t="s">
        <v>45</v>
      </c>
      <c r="T84" s="19" t="s">
        <v>46</v>
      </c>
      <c r="U84" s="19" t="s">
        <v>2683</v>
      </c>
      <c r="V84" s="19" t="s">
        <v>2684</v>
      </c>
    </row>
    <row r="85" spans="1:22" x14ac:dyDescent="0.25">
      <c r="A85" t="s">
        <v>39</v>
      </c>
      <c r="D85" s="18">
        <v>43150</v>
      </c>
      <c r="E85" s="18">
        <v>43158</v>
      </c>
      <c r="F85" s="18">
        <v>43178</v>
      </c>
      <c r="G85" s="18">
        <v>43150</v>
      </c>
      <c r="H85" s="19" t="s">
        <v>2480</v>
      </c>
      <c r="I85" s="19" t="s">
        <v>2481</v>
      </c>
      <c r="J85" s="19" t="s">
        <v>9</v>
      </c>
      <c r="K85" s="19" t="s">
        <v>166</v>
      </c>
      <c r="L85" s="19" t="s">
        <v>3109</v>
      </c>
      <c r="M85" s="20">
        <v>-96.58</v>
      </c>
      <c r="N85" s="20">
        <f>Mov._proveedor[[#This Row],[Importe pendiente (DL)]]*Mov._proveedor[[#Headers],[-1]]</f>
        <v>96.58</v>
      </c>
      <c r="O85" s="18">
        <f>Mov._proveedor[[#This Row],[Fecha recep. Fra.]]+30</f>
        <v>43180</v>
      </c>
      <c r="P85" s="18">
        <v>43158</v>
      </c>
      <c r="Q85" s="12">
        <f>+Mov._proveedor[[#This Row],[Fecha pago]]-Mov._proveedor[[#This Row],[Fecha correcta de pago]]</f>
        <v>-22</v>
      </c>
      <c r="R85" s="12">
        <f>Mov._proveedor[[#This Row],[-1]]*Mov._proveedor[[#This Row],[Dif dates]]</f>
        <v>-2124.7599999999998</v>
      </c>
      <c r="S85" s="19" t="s">
        <v>45</v>
      </c>
      <c r="T85" s="19" t="s">
        <v>2960</v>
      </c>
      <c r="U85" s="19" t="s">
        <v>3110</v>
      </c>
      <c r="V85" s="19" t="s">
        <v>3111</v>
      </c>
    </row>
    <row r="86" spans="1:22" x14ac:dyDescent="0.25">
      <c r="A86" t="s">
        <v>39</v>
      </c>
      <c r="D86" s="18">
        <v>43059</v>
      </c>
      <c r="E86" s="18">
        <v>43087</v>
      </c>
      <c r="F86" s="18">
        <v>43144</v>
      </c>
      <c r="G86" s="18">
        <v>43080</v>
      </c>
      <c r="H86" s="19" t="s">
        <v>2467</v>
      </c>
      <c r="I86" s="19" t="s">
        <v>2468</v>
      </c>
      <c r="J86" s="19" t="s">
        <v>9</v>
      </c>
      <c r="K86" s="19" t="s">
        <v>166</v>
      </c>
      <c r="L86" s="19" t="s">
        <v>2639</v>
      </c>
      <c r="M86" s="20">
        <v>-1295.26</v>
      </c>
      <c r="N86" s="20">
        <f>Mov._proveedor[[#This Row],[Importe pendiente (DL)]]*Mov._proveedor[[#Headers],[-1]]</f>
        <v>1295.26</v>
      </c>
      <c r="O86" s="18">
        <f>Mov._proveedor[[#This Row],[Fecha recep. Fra.]]+30</f>
        <v>43110</v>
      </c>
      <c r="P86" s="18">
        <v>43144</v>
      </c>
      <c r="Q86" s="12">
        <f>+Mov._proveedor[[#This Row],[Fecha pago]]-Mov._proveedor[[#This Row],[Fecha correcta de pago]]</f>
        <v>34</v>
      </c>
      <c r="R86" s="12">
        <f>Mov._proveedor[[#This Row],[-1]]*Mov._proveedor[[#This Row],[Dif dates]]</f>
        <v>44038.84</v>
      </c>
      <c r="S86" s="19" t="s">
        <v>45</v>
      </c>
      <c r="T86" s="19" t="s">
        <v>46</v>
      </c>
      <c r="U86" s="19" t="s">
        <v>2640</v>
      </c>
      <c r="V86" s="19" t="s">
        <v>2641</v>
      </c>
    </row>
    <row r="87" spans="1:22" x14ac:dyDescent="0.25">
      <c r="A87" t="s">
        <v>39</v>
      </c>
      <c r="D87" s="18">
        <v>42825</v>
      </c>
      <c r="E87" s="18">
        <v>43136</v>
      </c>
      <c r="F87" s="18">
        <v>43144</v>
      </c>
      <c r="G87" s="18">
        <v>43126</v>
      </c>
      <c r="H87" s="19" t="s">
        <v>2467</v>
      </c>
      <c r="I87" s="19" t="s">
        <v>2468</v>
      </c>
      <c r="J87" s="19" t="s">
        <v>9</v>
      </c>
      <c r="K87" s="19" t="s">
        <v>166</v>
      </c>
      <c r="L87" s="19" t="s">
        <v>2921</v>
      </c>
      <c r="M87" s="20">
        <v>-257.54000000000002</v>
      </c>
      <c r="N87" s="20">
        <f>Mov._proveedor[[#This Row],[Importe pendiente (DL)]]*Mov._proveedor[[#Headers],[-1]]</f>
        <v>257.54000000000002</v>
      </c>
      <c r="O87" s="18">
        <f>Mov._proveedor[[#This Row],[Fecha recep. Fra.]]+30</f>
        <v>43156</v>
      </c>
      <c r="P87" s="18">
        <v>43144</v>
      </c>
      <c r="Q87" s="12">
        <f>+Mov._proveedor[[#This Row],[Fecha pago]]-Mov._proveedor[[#This Row],[Fecha correcta de pago]]</f>
        <v>-12</v>
      </c>
      <c r="R87" s="12">
        <f>Mov._proveedor[[#This Row],[-1]]*Mov._proveedor[[#This Row],[Dif dates]]</f>
        <v>-3090.4800000000005</v>
      </c>
      <c r="S87" s="19" t="s">
        <v>45</v>
      </c>
      <c r="T87" s="19" t="s">
        <v>46</v>
      </c>
      <c r="U87" s="19" t="s">
        <v>2922</v>
      </c>
      <c r="V87" s="19" t="s">
        <v>2923</v>
      </c>
    </row>
    <row r="88" spans="1:22" x14ac:dyDescent="0.25">
      <c r="A88" t="s">
        <v>39</v>
      </c>
      <c r="D88" s="18">
        <v>43008</v>
      </c>
      <c r="E88" s="18">
        <v>43139</v>
      </c>
      <c r="F88" s="18">
        <v>43144</v>
      </c>
      <c r="G88" s="18">
        <v>43013</v>
      </c>
      <c r="H88" s="19" t="s">
        <v>2988</v>
      </c>
      <c r="I88" s="19" t="s">
        <v>2989</v>
      </c>
      <c r="J88" s="19" t="s">
        <v>9</v>
      </c>
      <c r="K88" s="19" t="s">
        <v>166</v>
      </c>
      <c r="L88" s="19" t="s">
        <v>2990</v>
      </c>
      <c r="M88" s="20">
        <v>-207.88</v>
      </c>
      <c r="N88" s="20">
        <f>Mov._proveedor[[#This Row],[Importe pendiente (DL)]]*Mov._proveedor[[#Headers],[-1]]</f>
        <v>207.88</v>
      </c>
      <c r="O88" s="18">
        <f>Mov._proveedor[[#This Row],[Fecha recep. Fra.]]+30</f>
        <v>43043</v>
      </c>
      <c r="P88" s="18">
        <v>43144</v>
      </c>
      <c r="Q88" s="12">
        <f>+Mov._proveedor[[#This Row],[Fecha pago]]-Mov._proveedor[[#This Row],[Fecha correcta de pago]]</f>
        <v>101</v>
      </c>
      <c r="R88" s="12">
        <f>Mov._proveedor[[#This Row],[-1]]*Mov._proveedor[[#This Row],[Dif dates]]</f>
        <v>20995.88</v>
      </c>
      <c r="S88" s="19" t="s">
        <v>45</v>
      </c>
      <c r="T88" s="19" t="s">
        <v>46</v>
      </c>
      <c r="U88" s="19" t="s">
        <v>2991</v>
      </c>
      <c r="V88" s="19" t="s">
        <v>2992</v>
      </c>
    </row>
    <row r="89" spans="1:22" x14ac:dyDescent="0.25">
      <c r="A89" t="s">
        <v>39</v>
      </c>
      <c r="D89" s="18">
        <v>43039</v>
      </c>
      <c r="E89" s="18">
        <v>43119</v>
      </c>
      <c r="F89" s="18">
        <v>43144</v>
      </c>
      <c r="G89" s="18">
        <v>43045</v>
      </c>
      <c r="H89" s="19" t="s">
        <v>2461</v>
      </c>
      <c r="I89" s="19" t="s">
        <v>2462</v>
      </c>
      <c r="J89" s="19" t="s">
        <v>9</v>
      </c>
      <c r="K89" s="19" t="s">
        <v>166</v>
      </c>
      <c r="L89" s="19" t="s">
        <v>2709</v>
      </c>
      <c r="M89" s="20">
        <v>-12965.670000000002</v>
      </c>
      <c r="N89" s="20">
        <f>Mov._proveedor[[#This Row],[Importe pendiente (DL)]]*Mov._proveedor[[#Headers],[-1]]</f>
        <v>12965.670000000002</v>
      </c>
      <c r="O89" s="18">
        <f>Mov._proveedor[[#This Row],[Fecha recep. Fra.]]+30</f>
        <v>43075</v>
      </c>
      <c r="P89" s="18">
        <v>43144</v>
      </c>
      <c r="Q89" s="12">
        <f>+Mov._proveedor[[#This Row],[Fecha pago]]-Mov._proveedor[[#This Row],[Fecha correcta de pago]]</f>
        <v>69</v>
      </c>
      <c r="R89" s="12">
        <f>Mov._proveedor[[#This Row],[-1]]*Mov._proveedor[[#This Row],[Dif dates]]</f>
        <v>894631.2300000001</v>
      </c>
      <c r="S89" s="19" t="s">
        <v>45</v>
      </c>
      <c r="T89" s="19" t="s">
        <v>46</v>
      </c>
      <c r="U89" s="19" t="s">
        <v>2710</v>
      </c>
      <c r="V89" s="19" t="s">
        <v>2711</v>
      </c>
    </row>
    <row r="90" spans="1:22" x14ac:dyDescent="0.25">
      <c r="A90" t="s">
        <v>39</v>
      </c>
      <c r="D90" s="18">
        <v>43008</v>
      </c>
      <c r="E90" s="18">
        <v>43119</v>
      </c>
      <c r="F90" s="18">
        <v>43144</v>
      </c>
      <c r="G90" s="18">
        <v>43017</v>
      </c>
      <c r="H90" s="19" t="s">
        <v>2461</v>
      </c>
      <c r="I90" s="19" t="s">
        <v>2462</v>
      </c>
      <c r="J90" s="19" t="s">
        <v>9</v>
      </c>
      <c r="K90" s="19" t="s">
        <v>166</v>
      </c>
      <c r="L90" s="19" t="s">
        <v>2709</v>
      </c>
      <c r="M90" s="20">
        <v>-2978.75</v>
      </c>
      <c r="N90" s="20">
        <f>Mov._proveedor[[#This Row],[Importe pendiente (DL)]]*Mov._proveedor[[#Headers],[-1]]</f>
        <v>2978.75</v>
      </c>
      <c r="O90" s="18">
        <f>Mov._proveedor[[#This Row],[Fecha recep. Fra.]]+30</f>
        <v>43047</v>
      </c>
      <c r="P90" s="18">
        <v>43144</v>
      </c>
      <c r="Q90" s="12">
        <f>+Mov._proveedor[[#This Row],[Fecha pago]]-Mov._proveedor[[#This Row],[Fecha correcta de pago]]</f>
        <v>97</v>
      </c>
      <c r="R90" s="12">
        <f>Mov._proveedor[[#This Row],[-1]]*Mov._proveedor[[#This Row],[Dif dates]]</f>
        <v>288938.75</v>
      </c>
      <c r="S90" s="19" t="s">
        <v>45</v>
      </c>
      <c r="T90" s="19" t="s">
        <v>46</v>
      </c>
      <c r="U90" s="19" t="s">
        <v>2712</v>
      </c>
      <c r="V90" s="19" t="s">
        <v>2713</v>
      </c>
    </row>
    <row r="91" spans="1:22" x14ac:dyDescent="0.25">
      <c r="A91" t="s">
        <v>39</v>
      </c>
      <c r="D91" s="18">
        <v>43056</v>
      </c>
      <c r="E91" s="18">
        <v>43087</v>
      </c>
      <c r="F91" s="18">
        <v>43144</v>
      </c>
      <c r="G91" s="18">
        <v>43066</v>
      </c>
      <c r="H91" s="19" t="s">
        <v>2486</v>
      </c>
      <c r="I91" s="19" t="s">
        <v>2487</v>
      </c>
      <c r="J91" s="19" t="s">
        <v>9</v>
      </c>
      <c r="K91" s="19" t="s">
        <v>166</v>
      </c>
      <c r="L91" s="19" t="s">
        <v>2630</v>
      </c>
      <c r="M91" s="20">
        <v>-2420</v>
      </c>
      <c r="N91" s="20">
        <f>Mov._proveedor[[#This Row],[Importe pendiente (DL)]]*Mov._proveedor[[#Headers],[-1]]</f>
        <v>2420</v>
      </c>
      <c r="O91" s="18">
        <f>Mov._proveedor[[#This Row],[Fecha recep. Fra.]]+30</f>
        <v>43096</v>
      </c>
      <c r="P91" s="18">
        <v>43144</v>
      </c>
      <c r="Q91" s="12">
        <f>+Mov._proveedor[[#This Row],[Fecha pago]]-Mov._proveedor[[#This Row],[Fecha correcta de pago]]</f>
        <v>48</v>
      </c>
      <c r="R91" s="12">
        <f>Mov._proveedor[[#This Row],[-1]]*Mov._proveedor[[#This Row],[Dif dates]]</f>
        <v>116160</v>
      </c>
      <c r="S91" s="19" t="s">
        <v>45</v>
      </c>
      <c r="T91" s="19" t="s">
        <v>46</v>
      </c>
      <c r="U91" s="19" t="s">
        <v>2631</v>
      </c>
      <c r="V91" s="19" t="s">
        <v>2632</v>
      </c>
    </row>
    <row r="92" spans="1:22" x14ac:dyDescent="0.25">
      <c r="A92" t="s">
        <v>39</v>
      </c>
      <c r="D92" s="18">
        <v>43039</v>
      </c>
      <c r="E92" s="18">
        <v>43116</v>
      </c>
      <c r="F92" s="18">
        <v>43146</v>
      </c>
      <c r="G92" s="18">
        <v>43053</v>
      </c>
      <c r="H92" s="19" t="s">
        <v>2459</v>
      </c>
      <c r="I92" s="19" t="s">
        <v>2460</v>
      </c>
      <c r="J92" s="19" t="s">
        <v>9</v>
      </c>
      <c r="K92" s="19" t="s">
        <v>135</v>
      </c>
      <c r="L92" s="19" t="s">
        <v>2685</v>
      </c>
      <c r="M92" s="20">
        <v>-426.89000000000004</v>
      </c>
      <c r="N92" s="20">
        <f>Mov._proveedor[[#This Row],[Importe pendiente (DL)]]*Mov._proveedor[[#Headers],[-1]]</f>
        <v>426.89000000000004</v>
      </c>
      <c r="O92" s="18">
        <f>Mov._proveedor[[#This Row],[Fecha recep. Fra.]]+30</f>
        <v>43083</v>
      </c>
      <c r="P92" s="18">
        <v>43146</v>
      </c>
      <c r="Q92" s="12">
        <f>+Mov._proveedor[[#This Row],[Fecha pago]]-Mov._proveedor[[#This Row],[Fecha correcta de pago]]</f>
        <v>63</v>
      </c>
      <c r="R92" s="12">
        <f>Mov._proveedor[[#This Row],[-1]]*Mov._proveedor[[#This Row],[Dif dates]]</f>
        <v>26894.070000000003</v>
      </c>
      <c r="S92" s="19" t="s">
        <v>45</v>
      </c>
      <c r="T92" s="19" t="s">
        <v>46</v>
      </c>
      <c r="U92" s="19" t="s">
        <v>2686</v>
      </c>
      <c r="V92" s="19" t="s">
        <v>2687</v>
      </c>
    </row>
    <row r="93" spans="1:22" x14ac:dyDescent="0.25">
      <c r="A93" t="s">
        <v>39</v>
      </c>
      <c r="D93" s="18">
        <v>42996</v>
      </c>
      <c r="E93" s="18">
        <v>43119</v>
      </c>
      <c r="F93" s="18">
        <v>43144</v>
      </c>
      <c r="G93" s="18">
        <v>43028</v>
      </c>
      <c r="H93" s="19" t="s">
        <v>2492</v>
      </c>
      <c r="I93" s="19" t="s">
        <v>2493</v>
      </c>
      <c r="J93" s="19" t="s">
        <v>9</v>
      </c>
      <c r="K93" s="19" t="s">
        <v>166</v>
      </c>
      <c r="L93" s="19" t="s">
        <v>2717</v>
      </c>
      <c r="M93" s="20">
        <v>-4344.57</v>
      </c>
      <c r="N93" s="20">
        <f>Mov._proveedor[[#This Row],[Importe pendiente (DL)]]*Mov._proveedor[[#Headers],[-1]]</f>
        <v>4344.57</v>
      </c>
      <c r="O93" s="18">
        <f>Mov._proveedor[[#This Row],[Fecha recep. Fra.]]+30</f>
        <v>43058</v>
      </c>
      <c r="P93" s="18">
        <v>43144</v>
      </c>
      <c r="Q93" s="12">
        <f>+Mov._proveedor[[#This Row],[Fecha pago]]-Mov._proveedor[[#This Row],[Fecha correcta de pago]]</f>
        <v>86</v>
      </c>
      <c r="R93" s="12">
        <f>Mov._proveedor[[#This Row],[-1]]*Mov._proveedor[[#This Row],[Dif dates]]</f>
        <v>373633.01999999996</v>
      </c>
      <c r="S93" s="19" t="s">
        <v>45</v>
      </c>
      <c r="T93" s="19" t="s">
        <v>46</v>
      </c>
      <c r="U93" s="19" t="s">
        <v>2718</v>
      </c>
      <c r="V93" s="19" t="s">
        <v>2719</v>
      </c>
    </row>
    <row r="94" spans="1:22" x14ac:dyDescent="0.25">
      <c r="A94" t="s">
        <v>39</v>
      </c>
      <c r="D94" s="18">
        <v>43016</v>
      </c>
      <c r="E94" s="18">
        <v>43143</v>
      </c>
      <c r="F94" s="18">
        <v>43047</v>
      </c>
      <c r="G94" s="18">
        <v>43024</v>
      </c>
      <c r="H94" s="19" t="s">
        <v>2520</v>
      </c>
      <c r="I94" s="19" t="s">
        <v>2521</v>
      </c>
      <c r="J94" s="19" t="s">
        <v>9</v>
      </c>
      <c r="K94" s="19" t="s">
        <v>136</v>
      </c>
      <c r="L94" s="19" t="s">
        <v>3030</v>
      </c>
      <c r="M94" s="20">
        <v>-304</v>
      </c>
      <c r="N94" s="20">
        <f>Mov._proveedor[[#This Row],[Importe pendiente (DL)]]*Mov._proveedor[[#Headers],[-1]]</f>
        <v>304</v>
      </c>
      <c r="O94" s="18">
        <f>Mov._proveedor[[#This Row],[Fecha recep. Fra.]]+30</f>
        <v>43054</v>
      </c>
      <c r="P94" s="18">
        <v>43143</v>
      </c>
      <c r="Q94" s="12">
        <f>+Mov._proveedor[[#This Row],[Fecha pago]]-Mov._proveedor[[#This Row],[Fecha correcta de pago]]</f>
        <v>89</v>
      </c>
      <c r="R94" s="12">
        <f>Mov._proveedor[[#This Row],[-1]]*Mov._proveedor[[#This Row],[Dif dates]]</f>
        <v>27056</v>
      </c>
      <c r="S94" s="19" t="s">
        <v>45</v>
      </c>
      <c r="T94" s="19" t="s">
        <v>47</v>
      </c>
      <c r="U94" s="19" t="s">
        <v>3031</v>
      </c>
      <c r="V94" s="19" t="s">
        <v>3032</v>
      </c>
    </row>
    <row r="95" spans="1:22" x14ac:dyDescent="0.25">
      <c r="A95" t="s">
        <v>39</v>
      </c>
      <c r="D95" s="18">
        <v>43130</v>
      </c>
      <c r="E95" s="18">
        <v>43137</v>
      </c>
      <c r="F95" s="18">
        <v>43130</v>
      </c>
      <c r="G95" s="18">
        <v>43130</v>
      </c>
      <c r="H95" s="19" t="s">
        <v>2943</v>
      </c>
      <c r="I95" s="19" t="s">
        <v>2944</v>
      </c>
      <c r="J95" s="19" t="s">
        <v>9</v>
      </c>
      <c r="K95" s="19" t="s">
        <v>166</v>
      </c>
      <c r="L95" s="19" t="s">
        <v>2945</v>
      </c>
      <c r="M95" s="20">
        <v>-87.8</v>
      </c>
      <c r="N95" s="20">
        <f>Mov._proveedor[[#This Row],[Importe pendiente (DL)]]*Mov._proveedor[[#Headers],[-1]]</f>
        <v>87.8</v>
      </c>
      <c r="O95" s="18">
        <f>Mov._proveedor[[#This Row],[Fecha recep. Fra.]]+30</f>
        <v>43160</v>
      </c>
      <c r="P95" s="18">
        <v>43137</v>
      </c>
      <c r="Q95" s="12">
        <f>+Mov._proveedor[[#This Row],[Fecha pago]]-Mov._proveedor[[#This Row],[Fecha correcta de pago]]</f>
        <v>-23</v>
      </c>
      <c r="R95" s="12">
        <f>Mov._proveedor[[#This Row],[-1]]*Mov._proveedor[[#This Row],[Dif dates]]</f>
        <v>-2019.3999999999999</v>
      </c>
      <c r="S95" s="19" t="s">
        <v>45</v>
      </c>
      <c r="T95" s="19" t="s">
        <v>2946</v>
      </c>
      <c r="U95" s="19" t="s">
        <v>2947</v>
      </c>
      <c r="V95" s="19" t="s">
        <v>2948</v>
      </c>
    </row>
    <row r="96" spans="1:22" x14ac:dyDescent="0.25">
      <c r="A96" t="s">
        <v>39</v>
      </c>
      <c r="D96" s="18">
        <v>43059</v>
      </c>
      <c r="E96" s="18">
        <v>43116</v>
      </c>
      <c r="F96" s="18">
        <v>43146</v>
      </c>
      <c r="G96" s="18">
        <v>43059</v>
      </c>
      <c r="H96" s="19" t="s">
        <v>2474</v>
      </c>
      <c r="I96" s="19" t="s">
        <v>2475</v>
      </c>
      <c r="J96" s="19" t="s">
        <v>9</v>
      </c>
      <c r="K96" s="19" t="s">
        <v>135</v>
      </c>
      <c r="L96" s="19" t="s">
        <v>2688</v>
      </c>
      <c r="M96" s="20">
        <v>-133.63999999999999</v>
      </c>
      <c r="N96" s="20">
        <f>Mov._proveedor[[#This Row],[Importe pendiente (DL)]]*Mov._proveedor[[#Headers],[-1]]</f>
        <v>133.63999999999999</v>
      </c>
      <c r="O96" s="18">
        <f>Mov._proveedor[[#This Row],[Fecha recep. Fra.]]+30</f>
        <v>43089</v>
      </c>
      <c r="P96" s="18">
        <v>43146</v>
      </c>
      <c r="Q96" s="12">
        <f>+Mov._proveedor[[#This Row],[Fecha pago]]-Mov._proveedor[[#This Row],[Fecha correcta de pago]]</f>
        <v>57</v>
      </c>
      <c r="R96" s="12">
        <f>Mov._proveedor[[#This Row],[-1]]*Mov._proveedor[[#This Row],[Dif dates]]</f>
        <v>7617.48</v>
      </c>
      <c r="S96" s="19" t="s">
        <v>45</v>
      </c>
      <c r="T96" s="19" t="s">
        <v>46</v>
      </c>
      <c r="U96" s="19" t="s">
        <v>2689</v>
      </c>
      <c r="V96" s="19" t="s">
        <v>2690</v>
      </c>
    </row>
    <row r="97" spans="1:22" x14ac:dyDescent="0.25">
      <c r="A97" t="s">
        <v>39</v>
      </c>
      <c r="D97" s="18">
        <v>43009</v>
      </c>
      <c r="E97" s="18">
        <v>43069</v>
      </c>
      <c r="F97" s="18">
        <v>43009</v>
      </c>
      <c r="G97" s="18">
        <v>43010</v>
      </c>
      <c r="H97" s="19" t="s">
        <v>2537</v>
      </c>
      <c r="I97" s="19" t="s">
        <v>2538</v>
      </c>
      <c r="J97" s="19" t="s">
        <v>9</v>
      </c>
      <c r="K97" s="19" t="s">
        <v>136</v>
      </c>
      <c r="L97" s="19" t="s">
        <v>2539</v>
      </c>
      <c r="M97" s="20">
        <v>-217.79999999999998</v>
      </c>
      <c r="N97" s="20">
        <f>Mov._proveedor[[#This Row],[Importe pendiente (DL)]]*Mov._proveedor[[#Headers],[-1]]</f>
        <v>217.79999999999998</v>
      </c>
      <c r="O97" s="18">
        <f>Mov._proveedor[[#This Row],[Fecha recep. Fra.]]+30</f>
        <v>43040</v>
      </c>
      <c r="P97" s="18">
        <v>43136</v>
      </c>
      <c r="Q97" s="12">
        <f>+Mov._proveedor[[#This Row],[Fecha pago]]-Mov._proveedor[[#This Row],[Fecha correcta de pago]]</f>
        <v>96</v>
      </c>
      <c r="R97" s="12">
        <f>Mov._proveedor[[#This Row],[-1]]*Mov._proveedor[[#This Row],[Dif dates]]</f>
        <v>20908.8</v>
      </c>
      <c r="S97" s="19" t="s">
        <v>45</v>
      </c>
      <c r="T97" s="19" t="s">
        <v>47</v>
      </c>
      <c r="U97" s="19" t="s">
        <v>2540</v>
      </c>
      <c r="V97" s="19" t="s">
        <v>2541</v>
      </c>
    </row>
    <row r="98" spans="1:22" x14ac:dyDescent="0.25">
      <c r="A98" t="s">
        <v>39</v>
      </c>
      <c r="D98" s="18">
        <v>43101</v>
      </c>
      <c r="E98" s="18">
        <v>43136</v>
      </c>
      <c r="F98" s="18">
        <v>43101</v>
      </c>
      <c r="G98" s="18">
        <v>43105</v>
      </c>
      <c r="H98" s="19" t="s">
        <v>2537</v>
      </c>
      <c r="I98" s="19" t="s">
        <v>2538</v>
      </c>
      <c r="J98" s="19" t="s">
        <v>9</v>
      </c>
      <c r="K98" s="19" t="s">
        <v>136</v>
      </c>
      <c r="L98" s="19" t="s">
        <v>2912</v>
      </c>
      <c r="M98" s="20">
        <v>-217.79999999999998</v>
      </c>
      <c r="N98" s="20">
        <f>Mov._proveedor[[#This Row],[Importe pendiente (DL)]]*Mov._proveedor[[#Headers],[-1]]</f>
        <v>217.79999999999998</v>
      </c>
      <c r="O98" s="18">
        <f>Mov._proveedor[[#This Row],[Fecha recep. Fra.]]+30</f>
        <v>43135</v>
      </c>
      <c r="P98" s="18">
        <v>43136</v>
      </c>
      <c r="Q98" s="12">
        <f>+Mov._proveedor[[#This Row],[Fecha pago]]-Mov._proveedor[[#This Row],[Fecha correcta de pago]]</f>
        <v>1</v>
      </c>
      <c r="R98" s="12">
        <f>Mov._proveedor[[#This Row],[-1]]*Mov._proveedor[[#This Row],[Dif dates]]</f>
        <v>217.79999999999998</v>
      </c>
      <c r="S98" s="19" t="s">
        <v>45</v>
      </c>
      <c r="T98" s="19" t="s">
        <v>47</v>
      </c>
      <c r="U98" s="19" t="s">
        <v>2913</v>
      </c>
      <c r="V98" s="19" t="s">
        <v>2914</v>
      </c>
    </row>
    <row r="99" spans="1:22" x14ac:dyDescent="0.25">
      <c r="A99" t="s">
        <v>39</v>
      </c>
      <c r="D99" s="18">
        <v>43110</v>
      </c>
      <c r="E99" s="18">
        <v>43136</v>
      </c>
      <c r="F99" s="18">
        <v>43141</v>
      </c>
      <c r="G99" s="18">
        <v>43110</v>
      </c>
      <c r="H99" s="19" t="s">
        <v>2907</v>
      </c>
      <c r="I99" s="19" t="s">
        <v>2908</v>
      </c>
      <c r="J99" s="19" t="s">
        <v>9</v>
      </c>
      <c r="K99" s="19" t="s">
        <v>166</v>
      </c>
      <c r="L99" s="19" t="s">
        <v>2909</v>
      </c>
      <c r="M99" s="20">
        <v>-246.6</v>
      </c>
      <c r="N99" s="20">
        <f>Mov._proveedor[[#This Row],[Importe pendiente (DL)]]*Mov._proveedor[[#Headers],[-1]]</f>
        <v>246.6</v>
      </c>
      <c r="O99" s="18">
        <f>Mov._proveedor[[#This Row],[Fecha recep. Fra.]]+30</f>
        <v>43140</v>
      </c>
      <c r="P99" s="18">
        <v>43136</v>
      </c>
      <c r="Q99" s="12">
        <f>+Mov._proveedor[[#This Row],[Fecha pago]]-Mov._proveedor[[#This Row],[Fecha correcta de pago]]</f>
        <v>-4</v>
      </c>
      <c r="R99" s="12">
        <f>Mov._proveedor[[#This Row],[-1]]*Mov._proveedor[[#This Row],[Dif dates]]</f>
        <v>-986.4</v>
      </c>
      <c r="S99" s="19" t="s">
        <v>45</v>
      </c>
      <c r="T99" s="19" t="s">
        <v>46</v>
      </c>
      <c r="U99" s="19" t="s">
        <v>2910</v>
      </c>
      <c r="V99" s="19" t="s">
        <v>2911</v>
      </c>
    </row>
    <row r="100" spans="1:22" x14ac:dyDescent="0.25">
      <c r="A100" t="s">
        <v>39</v>
      </c>
      <c r="D100" s="18">
        <v>42916</v>
      </c>
      <c r="E100" s="18">
        <v>43129</v>
      </c>
      <c r="F100" s="18">
        <v>43144</v>
      </c>
      <c r="G100" s="18">
        <v>43125</v>
      </c>
      <c r="H100" s="19" t="s">
        <v>65</v>
      </c>
      <c r="I100" s="19" t="s">
        <v>66</v>
      </c>
      <c r="J100" s="19" t="s">
        <v>9</v>
      </c>
      <c r="K100" s="19" t="s">
        <v>166</v>
      </c>
      <c r="L100" s="19" t="s">
        <v>2868</v>
      </c>
      <c r="M100" s="20">
        <v>-1959.8999999999999</v>
      </c>
      <c r="N100" s="20">
        <f>Mov._proveedor[[#This Row],[Importe pendiente (DL)]]*Mov._proveedor[[#Headers],[-1]]</f>
        <v>1959.8999999999999</v>
      </c>
      <c r="O100" s="18">
        <f>Mov._proveedor[[#This Row],[Fecha recep. Fra.]]+30</f>
        <v>43155</v>
      </c>
      <c r="P100" s="18">
        <v>43144</v>
      </c>
      <c r="Q100" s="12">
        <f>+Mov._proveedor[[#This Row],[Fecha pago]]-Mov._proveedor[[#This Row],[Fecha correcta de pago]]</f>
        <v>-11</v>
      </c>
      <c r="R100" s="12">
        <f>Mov._proveedor[[#This Row],[-1]]*Mov._proveedor[[#This Row],[Dif dates]]</f>
        <v>-21558.899999999998</v>
      </c>
      <c r="S100" s="19" t="s">
        <v>45</v>
      </c>
      <c r="T100" s="19" t="s">
        <v>46</v>
      </c>
      <c r="U100" s="19" t="s">
        <v>2869</v>
      </c>
      <c r="V100" s="19" t="s">
        <v>2870</v>
      </c>
    </row>
    <row r="101" spans="1:22" x14ac:dyDescent="0.25">
      <c r="A101" t="s">
        <v>39</v>
      </c>
      <c r="D101" s="18">
        <v>42947</v>
      </c>
      <c r="E101" s="18">
        <v>43124</v>
      </c>
      <c r="F101" s="18">
        <v>43144</v>
      </c>
      <c r="G101" s="18">
        <v>42954</v>
      </c>
      <c r="H101" s="19" t="s">
        <v>65</v>
      </c>
      <c r="I101" s="19" t="s">
        <v>66</v>
      </c>
      <c r="J101" s="19" t="s">
        <v>9</v>
      </c>
      <c r="K101" s="19" t="s">
        <v>166</v>
      </c>
      <c r="L101" s="19" t="s">
        <v>2729</v>
      </c>
      <c r="M101" s="20">
        <v>-551.47</v>
      </c>
      <c r="N101" s="20">
        <f>Mov._proveedor[[#This Row],[Importe pendiente (DL)]]*Mov._proveedor[[#Headers],[-1]]</f>
        <v>551.47</v>
      </c>
      <c r="O101" s="18">
        <f>Mov._proveedor[[#This Row],[Fecha recep. Fra.]]+30</f>
        <v>42984</v>
      </c>
      <c r="P101" s="18">
        <v>43144</v>
      </c>
      <c r="Q101" s="12">
        <f>+Mov._proveedor[[#This Row],[Fecha pago]]-Mov._proveedor[[#This Row],[Fecha correcta de pago]]</f>
        <v>160</v>
      </c>
      <c r="R101" s="12">
        <f>Mov._proveedor[[#This Row],[-1]]*Mov._proveedor[[#This Row],[Dif dates]]</f>
        <v>88235.200000000012</v>
      </c>
      <c r="S101" s="19" t="s">
        <v>45</v>
      </c>
      <c r="T101" s="19" t="s">
        <v>46</v>
      </c>
      <c r="U101" s="19" t="s">
        <v>2730</v>
      </c>
      <c r="V101" s="19" t="s">
        <v>2731</v>
      </c>
    </row>
    <row r="102" spans="1:22" x14ac:dyDescent="0.25">
      <c r="A102" t="s">
        <v>39</v>
      </c>
      <c r="D102" s="18">
        <v>42947</v>
      </c>
      <c r="E102" s="18">
        <v>43129</v>
      </c>
      <c r="F102" s="18">
        <v>43144</v>
      </c>
      <c r="G102" s="18">
        <v>42954</v>
      </c>
      <c r="H102" s="19" t="s">
        <v>65</v>
      </c>
      <c r="I102" s="19" t="s">
        <v>66</v>
      </c>
      <c r="J102" s="19" t="s">
        <v>9</v>
      </c>
      <c r="K102" s="19" t="s">
        <v>166</v>
      </c>
      <c r="L102" s="19" t="s">
        <v>2874</v>
      </c>
      <c r="M102" s="20">
        <v>-551.47</v>
      </c>
      <c r="N102" s="20">
        <f>Mov._proveedor[[#This Row],[Importe pendiente (DL)]]*Mov._proveedor[[#Headers],[-1]]</f>
        <v>551.47</v>
      </c>
      <c r="O102" s="18">
        <f>Mov._proveedor[[#This Row],[Fecha recep. Fra.]]+30</f>
        <v>42984</v>
      </c>
      <c r="P102" s="18">
        <v>43144</v>
      </c>
      <c r="Q102" s="12">
        <f>+Mov._proveedor[[#This Row],[Fecha pago]]-Mov._proveedor[[#This Row],[Fecha correcta de pago]]</f>
        <v>160</v>
      </c>
      <c r="R102" s="12">
        <f>Mov._proveedor[[#This Row],[-1]]*Mov._proveedor[[#This Row],[Dif dates]]</f>
        <v>88235.200000000012</v>
      </c>
      <c r="S102" s="19" t="s">
        <v>45</v>
      </c>
      <c r="T102" s="19" t="s">
        <v>46</v>
      </c>
      <c r="U102" s="19" t="s">
        <v>2875</v>
      </c>
      <c r="V102" s="19" t="s">
        <v>2876</v>
      </c>
    </row>
    <row r="103" spans="1:22" x14ac:dyDescent="0.25">
      <c r="A103" t="s">
        <v>39</v>
      </c>
      <c r="D103" s="18">
        <v>42916</v>
      </c>
      <c r="E103" s="18">
        <v>43126</v>
      </c>
      <c r="F103" s="18">
        <v>43144</v>
      </c>
      <c r="G103" s="18">
        <v>43122</v>
      </c>
      <c r="H103" s="19" t="s">
        <v>65</v>
      </c>
      <c r="I103" s="19" t="s">
        <v>66</v>
      </c>
      <c r="J103" s="19" t="s">
        <v>9</v>
      </c>
      <c r="K103" s="19" t="s">
        <v>166</v>
      </c>
      <c r="L103" s="19" t="s">
        <v>2802</v>
      </c>
      <c r="M103" s="20">
        <v>-460.73</v>
      </c>
      <c r="N103" s="20">
        <f>Mov._proveedor[[#This Row],[Importe pendiente (DL)]]*Mov._proveedor[[#Headers],[-1]]</f>
        <v>460.73</v>
      </c>
      <c r="O103" s="18">
        <f>Mov._proveedor[[#This Row],[Fecha recep. Fra.]]+30</f>
        <v>43152</v>
      </c>
      <c r="P103" s="18">
        <v>43144</v>
      </c>
      <c r="Q103" s="12">
        <f>+Mov._proveedor[[#This Row],[Fecha pago]]-Mov._proveedor[[#This Row],[Fecha correcta de pago]]</f>
        <v>-8</v>
      </c>
      <c r="R103" s="12">
        <f>Mov._proveedor[[#This Row],[-1]]*Mov._proveedor[[#This Row],[Dif dates]]</f>
        <v>-3685.84</v>
      </c>
      <c r="S103" s="19" t="s">
        <v>45</v>
      </c>
      <c r="T103" s="19" t="s">
        <v>46</v>
      </c>
      <c r="U103" s="19" t="s">
        <v>2803</v>
      </c>
      <c r="V103" s="19" t="s">
        <v>2804</v>
      </c>
    </row>
    <row r="104" spans="1:22" x14ac:dyDescent="0.25">
      <c r="A104" t="s">
        <v>39</v>
      </c>
      <c r="D104" s="18">
        <v>42916</v>
      </c>
      <c r="E104" s="18">
        <v>43136</v>
      </c>
      <c r="F104" s="18">
        <v>43144</v>
      </c>
      <c r="G104" s="18">
        <v>43122</v>
      </c>
      <c r="H104" s="19" t="s">
        <v>65</v>
      </c>
      <c r="I104" s="19" t="s">
        <v>66</v>
      </c>
      <c r="J104" s="19" t="s">
        <v>9</v>
      </c>
      <c r="K104" s="19" t="s">
        <v>136</v>
      </c>
      <c r="L104" s="19" t="s">
        <v>2934</v>
      </c>
      <c r="M104" s="20">
        <v>-340.62</v>
      </c>
      <c r="N104" s="20">
        <f>Mov._proveedor[[#This Row],[Importe pendiente (DL)]]*Mov._proveedor[[#Headers],[-1]]</f>
        <v>340.62</v>
      </c>
      <c r="O104" s="18">
        <f>Mov._proveedor[[#This Row],[Fecha recep. Fra.]]+30</f>
        <v>43152</v>
      </c>
      <c r="P104" s="18">
        <v>43144</v>
      </c>
      <c r="Q104" s="12">
        <f>+Mov._proveedor[[#This Row],[Fecha pago]]-Mov._proveedor[[#This Row],[Fecha correcta de pago]]</f>
        <v>-8</v>
      </c>
      <c r="R104" s="12">
        <f>Mov._proveedor[[#This Row],[-1]]*Mov._proveedor[[#This Row],[Dif dates]]</f>
        <v>-2724.96</v>
      </c>
      <c r="S104" s="19" t="s">
        <v>45</v>
      </c>
      <c r="T104" s="19" t="s">
        <v>46</v>
      </c>
      <c r="U104" s="19" t="s">
        <v>2935</v>
      </c>
      <c r="V104" s="19" t="s">
        <v>2936</v>
      </c>
    </row>
    <row r="105" spans="1:22" x14ac:dyDescent="0.25">
      <c r="A105" t="s">
        <v>39</v>
      </c>
      <c r="D105" s="18">
        <v>42947</v>
      </c>
      <c r="E105" s="18">
        <v>43124</v>
      </c>
      <c r="F105" s="18">
        <v>43144</v>
      </c>
      <c r="G105" s="18">
        <v>43319</v>
      </c>
      <c r="H105" s="19" t="s">
        <v>65</v>
      </c>
      <c r="I105" s="19" t="s">
        <v>66</v>
      </c>
      <c r="J105" s="19" t="s">
        <v>9</v>
      </c>
      <c r="K105" s="19" t="s">
        <v>166</v>
      </c>
      <c r="L105" s="19" t="s">
        <v>2732</v>
      </c>
      <c r="M105" s="20">
        <v>-306.37</v>
      </c>
      <c r="N105" s="20">
        <f>Mov._proveedor[[#This Row],[Importe pendiente (DL)]]*Mov._proveedor[[#Headers],[-1]]</f>
        <v>306.37</v>
      </c>
      <c r="O105" s="18">
        <f>Mov._proveedor[[#This Row],[Fecha recep. Fra.]]+30</f>
        <v>43349</v>
      </c>
      <c r="P105" s="18">
        <v>43144</v>
      </c>
      <c r="Q105" s="12">
        <f>+Mov._proveedor[[#This Row],[Fecha pago]]-Mov._proveedor[[#This Row],[Fecha correcta de pago]]</f>
        <v>-205</v>
      </c>
      <c r="R105" s="12">
        <f>Mov._proveedor[[#This Row],[-1]]*Mov._proveedor[[#This Row],[Dif dates]]</f>
        <v>-62805.85</v>
      </c>
      <c r="S105" s="19" t="s">
        <v>45</v>
      </c>
      <c r="T105" s="19" t="s">
        <v>46</v>
      </c>
      <c r="U105" s="19" t="s">
        <v>2733</v>
      </c>
      <c r="V105" s="19" t="s">
        <v>2734</v>
      </c>
    </row>
    <row r="106" spans="1:22" x14ac:dyDescent="0.25">
      <c r="A106" t="s">
        <v>39</v>
      </c>
      <c r="D106" s="18">
        <v>42916</v>
      </c>
      <c r="E106" s="18">
        <v>43126</v>
      </c>
      <c r="F106" s="18">
        <v>43144</v>
      </c>
      <c r="G106" s="18">
        <v>43122</v>
      </c>
      <c r="H106" s="19" t="s">
        <v>65</v>
      </c>
      <c r="I106" s="19" t="s">
        <v>66</v>
      </c>
      <c r="J106" s="19" t="s">
        <v>9</v>
      </c>
      <c r="K106" s="19" t="s">
        <v>166</v>
      </c>
      <c r="L106" s="19" t="s">
        <v>2787</v>
      </c>
      <c r="M106" s="20">
        <v>-287.38</v>
      </c>
      <c r="N106" s="20">
        <f>Mov._proveedor[[#This Row],[Importe pendiente (DL)]]*Mov._proveedor[[#Headers],[-1]]</f>
        <v>287.38</v>
      </c>
      <c r="O106" s="18">
        <f>Mov._proveedor[[#This Row],[Fecha recep. Fra.]]+30</f>
        <v>43152</v>
      </c>
      <c r="P106" s="18">
        <v>43144</v>
      </c>
      <c r="Q106" s="12">
        <f>+Mov._proveedor[[#This Row],[Fecha pago]]-Mov._proveedor[[#This Row],[Fecha correcta de pago]]</f>
        <v>-8</v>
      </c>
      <c r="R106" s="12">
        <f>Mov._proveedor[[#This Row],[-1]]*Mov._proveedor[[#This Row],[Dif dates]]</f>
        <v>-2299.04</v>
      </c>
      <c r="S106" s="19" t="s">
        <v>45</v>
      </c>
      <c r="T106" s="19" t="s">
        <v>46</v>
      </c>
      <c r="U106" s="19" t="s">
        <v>2788</v>
      </c>
      <c r="V106" s="19" t="s">
        <v>2789</v>
      </c>
    </row>
    <row r="107" spans="1:22" x14ac:dyDescent="0.25">
      <c r="A107" t="s">
        <v>39</v>
      </c>
      <c r="D107" s="18">
        <v>42916</v>
      </c>
      <c r="E107" s="18">
        <v>43126</v>
      </c>
      <c r="F107" s="18">
        <v>43144</v>
      </c>
      <c r="G107" s="18">
        <v>43122</v>
      </c>
      <c r="H107" s="19" t="s">
        <v>65</v>
      </c>
      <c r="I107" s="19" t="s">
        <v>66</v>
      </c>
      <c r="J107" s="19" t="s">
        <v>9</v>
      </c>
      <c r="K107" s="19" t="s">
        <v>166</v>
      </c>
      <c r="L107" s="19" t="s">
        <v>2775</v>
      </c>
      <c r="M107" s="20">
        <v>-200</v>
      </c>
      <c r="N107" s="20">
        <f>Mov._proveedor[[#This Row],[Importe pendiente (DL)]]*Mov._proveedor[[#Headers],[-1]]</f>
        <v>200</v>
      </c>
      <c r="O107" s="18">
        <f>Mov._proveedor[[#This Row],[Fecha recep. Fra.]]+30</f>
        <v>43152</v>
      </c>
      <c r="P107" s="18">
        <v>43144</v>
      </c>
      <c r="Q107" s="12">
        <f>+Mov._proveedor[[#This Row],[Fecha pago]]-Mov._proveedor[[#This Row],[Fecha correcta de pago]]</f>
        <v>-8</v>
      </c>
      <c r="R107" s="12">
        <f>Mov._proveedor[[#This Row],[-1]]*Mov._proveedor[[#This Row],[Dif dates]]</f>
        <v>-1600</v>
      </c>
      <c r="S107" s="19" t="s">
        <v>45</v>
      </c>
      <c r="T107" s="19" t="s">
        <v>46</v>
      </c>
      <c r="U107" s="19" t="s">
        <v>2776</v>
      </c>
      <c r="V107" s="19" t="s">
        <v>2777</v>
      </c>
    </row>
    <row r="108" spans="1:22" x14ac:dyDescent="0.25">
      <c r="A108" t="s">
        <v>39</v>
      </c>
      <c r="D108" s="18">
        <v>42916</v>
      </c>
      <c r="E108" s="18">
        <v>43124</v>
      </c>
      <c r="F108" s="18">
        <v>43144</v>
      </c>
      <c r="G108" s="18">
        <v>43122</v>
      </c>
      <c r="H108" s="19" t="s">
        <v>65</v>
      </c>
      <c r="I108" s="19" t="s">
        <v>66</v>
      </c>
      <c r="J108" s="19" t="s">
        <v>9</v>
      </c>
      <c r="K108" s="19" t="s">
        <v>166</v>
      </c>
      <c r="L108" s="19" t="s">
        <v>2735</v>
      </c>
      <c r="M108" s="20">
        <v>-105.88000000000001</v>
      </c>
      <c r="N108" s="20">
        <f>Mov._proveedor[[#This Row],[Importe pendiente (DL)]]*Mov._proveedor[[#Headers],[-1]]</f>
        <v>105.88000000000001</v>
      </c>
      <c r="O108" s="18">
        <f>Mov._proveedor[[#This Row],[Fecha recep. Fra.]]+30</f>
        <v>43152</v>
      </c>
      <c r="P108" s="18">
        <v>43144</v>
      </c>
      <c r="Q108" s="12">
        <f>+Mov._proveedor[[#This Row],[Fecha pago]]-Mov._proveedor[[#This Row],[Fecha correcta de pago]]</f>
        <v>-8</v>
      </c>
      <c r="R108" s="12">
        <f>Mov._proveedor[[#This Row],[-1]]*Mov._proveedor[[#This Row],[Dif dates]]</f>
        <v>-847.04000000000008</v>
      </c>
      <c r="S108" s="19" t="s">
        <v>45</v>
      </c>
      <c r="T108" s="19" t="s">
        <v>46</v>
      </c>
      <c r="U108" s="19" t="s">
        <v>2736</v>
      </c>
      <c r="V108" s="19" t="s">
        <v>2737</v>
      </c>
    </row>
    <row r="109" spans="1:22" x14ac:dyDescent="0.25">
      <c r="A109" t="s">
        <v>39</v>
      </c>
      <c r="D109" s="18">
        <v>42916</v>
      </c>
      <c r="E109" s="18">
        <v>43126</v>
      </c>
      <c r="F109" s="18">
        <v>43144</v>
      </c>
      <c r="G109" s="18">
        <v>43122</v>
      </c>
      <c r="H109" s="19" t="s">
        <v>65</v>
      </c>
      <c r="I109" s="19" t="s">
        <v>66</v>
      </c>
      <c r="J109" s="19" t="s">
        <v>9</v>
      </c>
      <c r="K109" s="19" t="s">
        <v>166</v>
      </c>
      <c r="L109" s="19" t="s">
        <v>2799</v>
      </c>
      <c r="M109" s="20">
        <v>-98.31</v>
      </c>
      <c r="N109" s="20">
        <f>Mov._proveedor[[#This Row],[Importe pendiente (DL)]]*Mov._proveedor[[#Headers],[-1]]</f>
        <v>98.31</v>
      </c>
      <c r="O109" s="18">
        <f>Mov._proveedor[[#This Row],[Fecha recep. Fra.]]+30</f>
        <v>43152</v>
      </c>
      <c r="P109" s="18">
        <v>43144</v>
      </c>
      <c r="Q109" s="12">
        <f>+Mov._proveedor[[#This Row],[Fecha pago]]-Mov._proveedor[[#This Row],[Fecha correcta de pago]]</f>
        <v>-8</v>
      </c>
      <c r="R109" s="12">
        <f>Mov._proveedor[[#This Row],[-1]]*Mov._proveedor[[#This Row],[Dif dates]]</f>
        <v>-786.48</v>
      </c>
      <c r="S109" s="19" t="s">
        <v>45</v>
      </c>
      <c r="T109" s="19" t="s">
        <v>46</v>
      </c>
      <c r="U109" s="19" t="s">
        <v>2800</v>
      </c>
      <c r="V109" s="19" t="s">
        <v>2801</v>
      </c>
    </row>
    <row r="110" spans="1:22" x14ac:dyDescent="0.25">
      <c r="A110" t="s">
        <v>39</v>
      </c>
      <c r="D110" s="18">
        <v>42916</v>
      </c>
      <c r="E110" s="18">
        <v>43126</v>
      </c>
      <c r="F110" s="18">
        <v>43144</v>
      </c>
      <c r="G110" s="18">
        <v>43122</v>
      </c>
      <c r="H110" s="19" t="s">
        <v>65</v>
      </c>
      <c r="I110" s="19" t="s">
        <v>66</v>
      </c>
      <c r="J110" s="19" t="s">
        <v>9</v>
      </c>
      <c r="K110" s="19" t="s">
        <v>166</v>
      </c>
      <c r="L110" s="19" t="s">
        <v>2814</v>
      </c>
      <c r="M110" s="20">
        <v>-98.31</v>
      </c>
      <c r="N110" s="20">
        <f>Mov._proveedor[[#This Row],[Importe pendiente (DL)]]*Mov._proveedor[[#Headers],[-1]]</f>
        <v>98.31</v>
      </c>
      <c r="O110" s="18">
        <f>Mov._proveedor[[#This Row],[Fecha recep. Fra.]]+30</f>
        <v>43152</v>
      </c>
      <c r="P110" s="18">
        <v>43144</v>
      </c>
      <c r="Q110" s="12">
        <f>+Mov._proveedor[[#This Row],[Fecha pago]]-Mov._proveedor[[#This Row],[Fecha correcta de pago]]</f>
        <v>-8</v>
      </c>
      <c r="R110" s="12">
        <f>Mov._proveedor[[#This Row],[-1]]*Mov._proveedor[[#This Row],[Dif dates]]</f>
        <v>-786.48</v>
      </c>
      <c r="S110" s="19" t="s">
        <v>45</v>
      </c>
      <c r="T110" s="19" t="s">
        <v>46</v>
      </c>
      <c r="U110" s="19" t="s">
        <v>2815</v>
      </c>
      <c r="V110" s="19" t="s">
        <v>2816</v>
      </c>
    </row>
    <row r="111" spans="1:22" x14ac:dyDescent="0.25">
      <c r="A111" t="s">
        <v>39</v>
      </c>
      <c r="D111" s="18">
        <v>42916</v>
      </c>
      <c r="E111" s="18">
        <v>43126</v>
      </c>
      <c r="F111" s="18">
        <v>43144</v>
      </c>
      <c r="G111" s="18">
        <v>43122</v>
      </c>
      <c r="H111" s="19" t="s">
        <v>65</v>
      </c>
      <c r="I111" s="19" t="s">
        <v>66</v>
      </c>
      <c r="J111" s="19" t="s">
        <v>9</v>
      </c>
      <c r="K111" s="19" t="s">
        <v>166</v>
      </c>
      <c r="L111" s="19" t="s">
        <v>2769</v>
      </c>
      <c r="M111" s="20">
        <v>-86.009999999999991</v>
      </c>
      <c r="N111" s="20">
        <f>Mov._proveedor[[#This Row],[Importe pendiente (DL)]]*Mov._proveedor[[#Headers],[-1]]</f>
        <v>86.009999999999991</v>
      </c>
      <c r="O111" s="18">
        <f>Mov._proveedor[[#This Row],[Fecha recep. Fra.]]+30</f>
        <v>43152</v>
      </c>
      <c r="P111" s="18">
        <v>43144</v>
      </c>
      <c r="Q111" s="12">
        <f>+Mov._proveedor[[#This Row],[Fecha pago]]-Mov._proveedor[[#This Row],[Fecha correcta de pago]]</f>
        <v>-8</v>
      </c>
      <c r="R111" s="12">
        <f>Mov._proveedor[[#This Row],[-1]]*Mov._proveedor[[#This Row],[Dif dates]]</f>
        <v>-688.07999999999993</v>
      </c>
      <c r="S111" s="19" t="s">
        <v>45</v>
      </c>
      <c r="T111" s="19" t="s">
        <v>46</v>
      </c>
      <c r="U111" s="19" t="s">
        <v>2770</v>
      </c>
      <c r="V111" s="19" t="s">
        <v>2771</v>
      </c>
    </row>
    <row r="112" spans="1:22" x14ac:dyDescent="0.25">
      <c r="A112" t="s">
        <v>39</v>
      </c>
      <c r="D112" s="18">
        <v>42916</v>
      </c>
      <c r="E112" s="18">
        <v>43126</v>
      </c>
      <c r="F112" s="18">
        <v>43144</v>
      </c>
      <c r="G112" s="18">
        <v>43122</v>
      </c>
      <c r="H112" s="19" t="s">
        <v>65</v>
      </c>
      <c r="I112" s="19" t="s">
        <v>66</v>
      </c>
      <c r="J112" s="19" t="s">
        <v>9</v>
      </c>
      <c r="K112" s="19" t="s">
        <v>166</v>
      </c>
      <c r="L112" s="19" t="s">
        <v>2772</v>
      </c>
      <c r="M112" s="20">
        <v>-86.009999999999991</v>
      </c>
      <c r="N112" s="20">
        <f>Mov._proveedor[[#This Row],[Importe pendiente (DL)]]*Mov._proveedor[[#Headers],[-1]]</f>
        <v>86.009999999999991</v>
      </c>
      <c r="O112" s="18">
        <f>Mov._proveedor[[#This Row],[Fecha recep. Fra.]]+30</f>
        <v>43152</v>
      </c>
      <c r="P112" s="18">
        <v>43144</v>
      </c>
      <c r="Q112" s="12">
        <f>+Mov._proveedor[[#This Row],[Fecha pago]]-Mov._proveedor[[#This Row],[Fecha correcta de pago]]</f>
        <v>-8</v>
      </c>
      <c r="R112" s="12">
        <f>Mov._proveedor[[#This Row],[-1]]*Mov._proveedor[[#This Row],[Dif dates]]</f>
        <v>-688.07999999999993</v>
      </c>
      <c r="S112" s="19" t="s">
        <v>45</v>
      </c>
      <c r="T112" s="19" t="s">
        <v>46</v>
      </c>
      <c r="U112" s="19" t="s">
        <v>2773</v>
      </c>
      <c r="V112" s="19" t="s">
        <v>2774</v>
      </c>
    </row>
    <row r="113" spans="1:22" x14ac:dyDescent="0.25">
      <c r="A113" t="s">
        <v>39</v>
      </c>
      <c r="D113" s="18">
        <v>42916</v>
      </c>
      <c r="E113" s="18">
        <v>43126</v>
      </c>
      <c r="F113" s="18">
        <v>43144</v>
      </c>
      <c r="G113" s="18">
        <v>43122</v>
      </c>
      <c r="H113" s="19" t="s">
        <v>65</v>
      </c>
      <c r="I113" s="19" t="s">
        <v>66</v>
      </c>
      <c r="J113" s="19" t="s">
        <v>9</v>
      </c>
      <c r="K113" s="19" t="s">
        <v>166</v>
      </c>
      <c r="L113" s="19" t="s">
        <v>2754</v>
      </c>
      <c r="M113" s="20">
        <v>-68.06</v>
      </c>
      <c r="N113" s="20">
        <f>Mov._proveedor[[#This Row],[Importe pendiente (DL)]]*Mov._proveedor[[#Headers],[-1]]</f>
        <v>68.06</v>
      </c>
      <c r="O113" s="18">
        <f>Mov._proveedor[[#This Row],[Fecha recep. Fra.]]+30</f>
        <v>43152</v>
      </c>
      <c r="P113" s="18">
        <v>43144</v>
      </c>
      <c r="Q113" s="12">
        <f>+Mov._proveedor[[#This Row],[Fecha pago]]-Mov._proveedor[[#This Row],[Fecha correcta de pago]]</f>
        <v>-8</v>
      </c>
      <c r="R113" s="12">
        <f>Mov._proveedor[[#This Row],[-1]]*Mov._proveedor[[#This Row],[Dif dates]]</f>
        <v>-544.48</v>
      </c>
      <c r="S113" s="19" t="s">
        <v>45</v>
      </c>
      <c r="T113" s="19" t="s">
        <v>46</v>
      </c>
      <c r="U113" s="19" t="s">
        <v>2755</v>
      </c>
      <c r="V113" s="19" t="s">
        <v>2756</v>
      </c>
    </row>
    <row r="114" spans="1:22" x14ac:dyDescent="0.25">
      <c r="A114" t="s">
        <v>39</v>
      </c>
      <c r="D114" s="18">
        <v>42916</v>
      </c>
      <c r="E114" s="18">
        <v>43129</v>
      </c>
      <c r="F114" s="18">
        <v>43144</v>
      </c>
      <c r="G114" s="18">
        <v>43122</v>
      </c>
      <c r="H114" s="19" t="s">
        <v>65</v>
      </c>
      <c r="I114" s="19" t="s">
        <v>66</v>
      </c>
      <c r="J114" s="19" t="s">
        <v>9</v>
      </c>
      <c r="K114" s="19" t="s">
        <v>166</v>
      </c>
      <c r="L114" s="19" t="s">
        <v>2871</v>
      </c>
      <c r="M114" s="20">
        <v>-61.27</v>
      </c>
      <c r="N114" s="20">
        <f>Mov._proveedor[[#This Row],[Importe pendiente (DL)]]*Mov._proveedor[[#Headers],[-1]]</f>
        <v>61.27</v>
      </c>
      <c r="O114" s="18">
        <f>Mov._proveedor[[#This Row],[Fecha recep. Fra.]]+30</f>
        <v>43152</v>
      </c>
      <c r="P114" s="18">
        <v>43144</v>
      </c>
      <c r="Q114" s="12">
        <f>+Mov._proveedor[[#This Row],[Fecha pago]]-Mov._proveedor[[#This Row],[Fecha correcta de pago]]</f>
        <v>-8</v>
      </c>
      <c r="R114" s="12">
        <f>Mov._proveedor[[#This Row],[-1]]*Mov._proveedor[[#This Row],[Dif dates]]</f>
        <v>-490.16</v>
      </c>
      <c r="S114" s="19" t="s">
        <v>45</v>
      </c>
      <c r="T114" s="19" t="s">
        <v>46</v>
      </c>
      <c r="U114" s="19" t="s">
        <v>2872</v>
      </c>
      <c r="V114" s="19" t="s">
        <v>2873</v>
      </c>
    </row>
    <row r="115" spans="1:22" x14ac:dyDescent="0.25">
      <c r="A115" t="s">
        <v>39</v>
      </c>
      <c r="D115" s="18">
        <v>43009</v>
      </c>
      <c r="E115" s="18">
        <v>43126</v>
      </c>
      <c r="F115" s="18">
        <v>43144</v>
      </c>
      <c r="G115" s="18">
        <v>43122</v>
      </c>
      <c r="H115" s="19" t="s">
        <v>65</v>
      </c>
      <c r="I115" s="19" t="s">
        <v>66</v>
      </c>
      <c r="J115" s="19" t="s">
        <v>9</v>
      </c>
      <c r="K115" s="19" t="s">
        <v>166</v>
      </c>
      <c r="L115" s="19" t="s">
        <v>2766</v>
      </c>
      <c r="M115" s="20">
        <v>-45.38</v>
      </c>
      <c r="N115" s="20">
        <f>Mov._proveedor[[#This Row],[Importe pendiente (DL)]]*Mov._proveedor[[#Headers],[-1]]</f>
        <v>45.38</v>
      </c>
      <c r="O115" s="18">
        <f>Mov._proveedor[[#This Row],[Fecha recep. Fra.]]+30</f>
        <v>43152</v>
      </c>
      <c r="P115" s="18">
        <v>43144</v>
      </c>
      <c r="Q115" s="12">
        <f>+Mov._proveedor[[#This Row],[Fecha pago]]-Mov._proveedor[[#This Row],[Fecha correcta de pago]]</f>
        <v>-8</v>
      </c>
      <c r="R115" s="12">
        <f>Mov._proveedor[[#This Row],[-1]]*Mov._proveedor[[#This Row],[Dif dates]]</f>
        <v>-363.04</v>
      </c>
      <c r="S115" s="19" t="s">
        <v>45</v>
      </c>
      <c r="T115" s="19" t="s">
        <v>46</v>
      </c>
      <c r="U115" s="19" t="s">
        <v>2767</v>
      </c>
      <c r="V115" s="19" t="s">
        <v>2768</v>
      </c>
    </row>
    <row r="116" spans="1:22" x14ac:dyDescent="0.25">
      <c r="A116" t="s">
        <v>39</v>
      </c>
      <c r="D116" s="18">
        <v>42826</v>
      </c>
      <c r="E116" s="18">
        <v>43126</v>
      </c>
      <c r="F116" s="18">
        <v>43144</v>
      </c>
      <c r="G116" s="18">
        <v>43122</v>
      </c>
      <c r="H116" s="19" t="s">
        <v>65</v>
      </c>
      <c r="I116" s="19" t="s">
        <v>66</v>
      </c>
      <c r="J116" s="19" t="s">
        <v>9</v>
      </c>
      <c r="K116" s="19" t="s">
        <v>166</v>
      </c>
      <c r="L116" s="19" t="s">
        <v>2805</v>
      </c>
      <c r="M116" s="20">
        <v>-44.54</v>
      </c>
      <c r="N116" s="20">
        <f>Mov._proveedor[[#This Row],[Importe pendiente (DL)]]*Mov._proveedor[[#Headers],[-1]]</f>
        <v>44.54</v>
      </c>
      <c r="O116" s="18">
        <f>Mov._proveedor[[#This Row],[Fecha recep. Fra.]]+30</f>
        <v>43152</v>
      </c>
      <c r="P116" s="18">
        <v>43144</v>
      </c>
      <c r="Q116" s="12">
        <f>+Mov._proveedor[[#This Row],[Fecha pago]]-Mov._proveedor[[#This Row],[Fecha correcta de pago]]</f>
        <v>-8</v>
      </c>
      <c r="R116" s="12">
        <f>Mov._proveedor[[#This Row],[-1]]*Mov._proveedor[[#This Row],[Dif dates]]</f>
        <v>-356.32</v>
      </c>
      <c r="S116" s="19" t="s">
        <v>45</v>
      </c>
      <c r="T116" s="19" t="s">
        <v>46</v>
      </c>
      <c r="U116" s="19" t="s">
        <v>2806</v>
      </c>
      <c r="V116" s="19" t="s">
        <v>2807</v>
      </c>
    </row>
    <row r="117" spans="1:22" x14ac:dyDescent="0.25">
      <c r="A117" t="s">
        <v>39</v>
      </c>
      <c r="D117" s="18">
        <v>42916</v>
      </c>
      <c r="E117" s="18">
        <v>43126</v>
      </c>
      <c r="F117" s="18">
        <v>43144</v>
      </c>
      <c r="G117" s="18">
        <v>43122</v>
      </c>
      <c r="H117" s="19" t="s">
        <v>65</v>
      </c>
      <c r="I117" s="19" t="s">
        <v>66</v>
      </c>
      <c r="J117" s="19" t="s">
        <v>9</v>
      </c>
      <c r="K117" s="19" t="s">
        <v>166</v>
      </c>
      <c r="L117" s="19" t="s">
        <v>2781</v>
      </c>
      <c r="M117" s="20">
        <v>-35.44</v>
      </c>
      <c r="N117" s="20">
        <f>Mov._proveedor[[#This Row],[Importe pendiente (DL)]]*Mov._proveedor[[#Headers],[-1]]</f>
        <v>35.44</v>
      </c>
      <c r="O117" s="18">
        <f>Mov._proveedor[[#This Row],[Fecha recep. Fra.]]+30</f>
        <v>43152</v>
      </c>
      <c r="P117" s="18">
        <v>43144</v>
      </c>
      <c r="Q117" s="12">
        <f>+Mov._proveedor[[#This Row],[Fecha pago]]-Mov._proveedor[[#This Row],[Fecha correcta de pago]]</f>
        <v>-8</v>
      </c>
      <c r="R117" s="12">
        <f>Mov._proveedor[[#This Row],[-1]]*Mov._proveedor[[#This Row],[Dif dates]]</f>
        <v>-283.52</v>
      </c>
      <c r="S117" s="19" t="s">
        <v>45</v>
      </c>
      <c r="T117" s="19" t="s">
        <v>46</v>
      </c>
      <c r="U117" s="19" t="s">
        <v>2782</v>
      </c>
      <c r="V117" s="19" t="s">
        <v>2783</v>
      </c>
    </row>
    <row r="118" spans="1:22" x14ac:dyDescent="0.25">
      <c r="A118" t="s">
        <v>39</v>
      </c>
      <c r="D118" s="18">
        <v>42916</v>
      </c>
      <c r="E118" s="18">
        <v>43126</v>
      </c>
      <c r="F118" s="18">
        <v>43144</v>
      </c>
      <c r="G118" s="18">
        <v>43122</v>
      </c>
      <c r="H118" s="19" t="s">
        <v>65</v>
      </c>
      <c r="I118" s="19" t="s">
        <v>66</v>
      </c>
      <c r="J118" s="19" t="s">
        <v>9</v>
      </c>
      <c r="K118" s="19" t="s">
        <v>166</v>
      </c>
      <c r="L118" s="19" t="s">
        <v>2784</v>
      </c>
      <c r="M118" s="20">
        <v>-30.249999999999996</v>
      </c>
      <c r="N118" s="20">
        <f>Mov._proveedor[[#This Row],[Importe pendiente (DL)]]*Mov._proveedor[[#Headers],[-1]]</f>
        <v>30.249999999999996</v>
      </c>
      <c r="O118" s="18">
        <f>Mov._proveedor[[#This Row],[Fecha recep. Fra.]]+30</f>
        <v>43152</v>
      </c>
      <c r="P118" s="18">
        <v>43144</v>
      </c>
      <c r="Q118" s="12">
        <f>+Mov._proveedor[[#This Row],[Fecha pago]]-Mov._proveedor[[#This Row],[Fecha correcta de pago]]</f>
        <v>-8</v>
      </c>
      <c r="R118" s="12">
        <f>Mov._proveedor[[#This Row],[-1]]*Mov._proveedor[[#This Row],[Dif dates]]</f>
        <v>-241.99999999999997</v>
      </c>
      <c r="S118" s="19" t="s">
        <v>45</v>
      </c>
      <c r="T118" s="19" t="s">
        <v>46</v>
      </c>
      <c r="U118" s="19" t="s">
        <v>2785</v>
      </c>
      <c r="V118" s="19" t="s">
        <v>2786</v>
      </c>
    </row>
    <row r="119" spans="1:22" x14ac:dyDescent="0.25">
      <c r="A119" t="s">
        <v>39</v>
      </c>
      <c r="D119" s="18">
        <v>42916</v>
      </c>
      <c r="E119" s="18">
        <v>43126</v>
      </c>
      <c r="F119" s="18">
        <v>43144</v>
      </c>
      <c r="G119" s="18">
        <v>43122</v>
      </c>
      <c r="H119" s="19" t="s">
        <v>65</v>
      </c>
      <c r="I119" s="19" t="s">
        <v>66</v>
      </c>
      <c r="J119" s="19" t="s">
        <v>9</v>
      </c>
      <c r="K119" s="19" t="s">
        <v>166</v>
      </c>
      <c r="L119" s="19" t="s">
        <v>2811</v>
      </c>
      <c r="M119" s="20">
        <v>-30.249999999999996</v>
      </c>
      <c r="N119" s="20">
        <f>Mov._proveedor[[#This Row],[Importe pendiente (DL)]]*Mov._proveedor[[#Headers],[-1]]</f>
        <v>30.249999999999996</v>
      </c>
      <c r="O119" s="18">
        <f>Mov._proveedor[[#This Row],[Fecha recep. Fra.]]+30</f>
        <v>43152</v>
      </c>
      <c r="P119" s="18">
        <v>43144</v>
      </c>
      <c r="Q119" s="12">
        <f>+Mov._proveedor[[#This Row],[Fecha pago]]-Mov._proveedor[[#This Row],[Fecha correcta de pago]]</f>
        <v>-8</v>
      </c>
      <c r="R119" s="12">
        <f>Mov._proveedor[[#This Row],[-1]]*Mov._proveedor[[#This Row],[Dif dates]]</f>
        <v>-241.99999999999997</v>
      </c>
      <c r="S119" s="19" t="s">
        <v>45</v>
      </c>
      <c r="T119" s="19" t="s">
        <v>46</v>
      </c>
      <c r="U119" s="19" t="s">
        <v>2812</v>
      </c>
      <c r="V119" s="19" t="s">
        <v>2813</v>
      </c>
    </row>
    <row r="120" spans="1:22" x14ac:dyDescent="0.25">
      <c r="A120" t="s">
        <v>39</v>
      </c>
      <c r="D120" s="18">
        <v>43009</v>
      </c>
      <c r="E120" s="18">
        <v>43124</v>
      </c>
      <c r="F120" s="18">
        <v>43144</v>
      </c>
      <c r="G120" s="18">
        <v>43122</v>
      </c>
      <c r="H120" s="19" t="s">
        <v>65</v>
      </c>
      <c r="I120" s="19" t="s">
        <v>66</v>
      </c>
      <c r="J120" s="19" t="s">
        <v>9</v>
      </c>
      <c r="K120" s="19" t="s">
        <v>166</v>
      </c>
      <c r="L120" s="19" t="s">
        <v>2723</v>
      </c>
      <c r="M120" s="20">
        <v>-30.249999999999996</v>
      </c>
      <c r="N120" s="20">
        <f>Mov._proveedor[[#This Row],[Importe pendiente (DL)]]*Mov._proveedor[[#Headers],[-1]]</f>
        <v>30.249999999999996</v>
      </c>
      <c r="O120" s="18">
        <f>Mov._proveedor[[#This Row],[Fecha recep. Fra.]]+30</f>
        <v>43152</v>
      </c>
      <c r="P120" s="18">
        <v>43144</v>
      </c>
      <c r="Q120" s="12">
        <f>+Mov._proveedor[[#This Row],[Fecha pago]]-Mov._proveedor[[#This Row],[Fecha correcta de pago]]</f>
        <v>-8</v>
      </c>
      <c r="R120" s="12">
        <f>Mov._proveedor[[#This Row],[-1]]*Mov._proveedor[[#This Row],[Dif dates]]</f>
        <v>-241.99999999999997</v>
      </c>
      <c r="S120" s="19" t="s">
        <v>45</v>
      </c>
      <c r="T120" s="19" t="s">
        <v>46</v>
      </c>
      <c r="U120" s="19" t="s">
        <v>2724</v>
      </c>
      <c r="V120" s="19" t="s">
        <v>2725</v>
      </c>
    </row>
    <row r="121" spans="1:22" x14ac:dyDescent="0.25">
      <c r="A121" t="s">
        <v>39</v>
      </c>
      <c r="D121" s="18">
        <v>43009</v>
      </c>
      <c r="E121" s="18">
        <v>43126</v>
      </c>
      <c r="F121" s="18">
        <v>43144</v>
      </c>
      <c r="G121" s="18">
        <v>43122</v>
      </c>
      <c r="H121" s="19" t="s">
        <v>65</v>
      </c>
      <c r="I121" s="19" t="s">
        <v>66</v>
      </c>
      <c r="J121" s="19" t="s">
        <v>9</v>
      </c>
      <c r="K121" s="19" t="s">
        <v>166</v>
      </c>
      <c r="L121" s="19" t="s">
        <v>2796</v>
      </c>
      <c r="M121" s="20">
        <v>-30.249999999999996</v>
      </c>
      <c r="N121" s="20">
        <f>Mov._proveedor[[#This Row],[Importe pendiente (DL)]]*Mov._proveedor[[#Headers],[-1]]</f>
        <v>30.249999999999996</v>
      </c>
      <c r="O121" s="18">
        <f>Mov._proveedor[[#This Row],[Fecha recep. Fra.]]+30</f>
        <v>43152</v>
      </c>
      <c r="P121" s="18">
        <v>43144</v>
      </c>
      <c r="Q121" s="12">
        <f>+Mov._proveedor[[#This Row],[Fecha pago]]-Mov._proveedor[[#This Row],[Fecha correcta de pago]]</f>
        <v>-8</v>
      </c>
      <c r="R121" s="12">
        <f>Mov._proveedor[[#This Row],[-1]]*Mov._proveedor[[#This Row],[Dif dates]]</f>
        <v>-241.99999999999997</v>
      </c>
      <c r="S121" s="19" t="s">
        <v>45</v>
      </c>
      <c r="T121" s="19" t="s">
        <v>46</v>
      </c>
      <c r="U121" s="19" t="s">
        <v>2797</v>
      </c>
      <c r="V121" s="19" t="s">
        <v>2798</v>
      </c>
    </row>
    <row r="122" spans="1:22" x14ac:dyDescent="0.25">
      <c r="A122" t="s">
        <v>39</v>
      </c>
      <c r="D122" s="18">
        <v>43009</v>
      </c>
      <c r="E122" s="18">
        <v>43139</v>
      </c>
      <c r="F122" s="18">
        <v>43144</v>
      </c>
      <c r="G122" s="18">
        <v>43122</v>
      </c>
      <c r="H122" s="19" t="s">
        <v>65</v>
      </c>
      <c r="I122" s="19" t="s">
        <v>66</v>
      </c>
      <c r="J122" s="19" t="s">
        <v>9</v>
      </c>
      <c r="K122" s="19" t="s">
        <v>166</v>
      </c>
      <c r="L122" s="19" t="s">
        <v>2982</v>
      </c>
      <c r="M122" s="20">
        <v>-30.249999999999996</v>
      </c>
      <c r="N122" s="20">
        <f>Mov._proveedor[[#This Row],[Importe pendiente (DL)]]*Mov._proveedor[[#Headers],[-1]]</f>
        <v>30.249999999999996</v>
      </c>
      <c r="O122" s="18">
        <f>Mov._proveedor[[#This Row],[Fecha recep. Fra.]]+30</f>
        <v>43152</v>
      </c>
      <c r="P122" s="18">
        <v>43144</v>
      </c>
      <c r="Q122" s="12">
        <f>+Mov._proveedor[[#This Row],[Fecha pago]]-Mov._proveedor[[#This Row],[Fecha correcta de pago]]</f>
        <v>-8</v>
      </c>
      <c r="R122" s="12">
        <f>Mov._proveedor[[#This Row],[-1]]*Mov._proveedor[[#This Row],[Dif dates]]</f>
        <v>-241.99999999999997</v>
      </c>
      <c r="S122" s="19" t="s">
        <v>45</v>
      </c>
      <c r="T122" s="19" t="s">
        <v>46</v>
      </c>
      <c r="U122" s="19" t="s">
        <v>2983</v>
      </c>
      <c r="V122" s="19" t="s">
        <v>2984</v>
      </c>
    </row>
    <row r="123" spans="1:22" x14ac:dyDescent="0.25">
      <c r="A123" t="s">
        <v>39</v>
      </c>
      <c r="D123" s="18">
        <v>42947</v>
      </c>
      <c r="E123" s="18">
        <v>43126</v>
      </c>
      <c r="F123" s="18">
        <v>43144</v>
      </c>
      <c r="G123" s="18">
        <v>42954</v>
      </c>
      <c r="H123" s="19" t="s">
        <v>65</v>
      </c>
      <c r="I123" s="19" t="s">
        <v>66</v>
      </c>
      <c r="J123" s="19" t="s">
        <v>9</v>
      </c>
      <c r="K123" s="19" t="s">
        <v>166</v>
      </c>
      <c r="L123" s="19" t="s">
        <v>2778</v>
      </c>
      <c r="M123" s="20">
        <v>-25.29</v>
      </c>
      <c r="N123" s="20">
        <f>Mov._proveedor[[#This Row],[Importe pendiente (DL)]]*Mov._proveedor[[#Headers],[-1]]</f>
        <v>25.29</v>
      </c>
      <c r="O123" s="18">
        <f>Mov._proveedor[[#This Row],[Fecha recep. Fra.]]+30</f>
        <v>42984</v>
      </c>
      <c r="P123" s="18">
        <v>43144</v>
      </c>
      <c r="Q123" s="12">
        <f>+Mov._proveedor[[#This Row],[Fecha pago]]-Mov._proveedor[[#This Row],[Fecha correcta de pago]]</f>
        <v>160</v>
      </c>
      <c r="R123" s="12">
        <f>Mov._proveedor[[#This Row],[-1]]*Mov._proveedor[[#This Row],[Dif dates]]</f>
        <v>4046.3999999999996</v>
      </c>
      <c r="S123" s="19" t="s">
        <v>45</v>
      </c>
      <c r="T123" s="19" t="s">
        <v>46</v>
      </c>
      <c r="U123" s="19" t="s">
        <v>2779</v>
      </c>
      <c r="V123" s="19" t="s">
        <v>2780</v>
      </c>
    </row>
    <row r="124" spans="1:22" x14ac:dyDescent="0.25">
      <c r="A124" t="s">
        <v>39</v>
      </c>
      <c r="D124" s="18">
        <v>42916</v>
      </c>
      <c r="E124" s="18">
        <v>43126</v>
      </c>
      <c r="F124" s="18">
        <v>43144</v>
      </c>
      <c r="G124" s="18">
        <v>43122</v>
      </c>
      <c r="H124" s="19" t="s">
        <v>65</v>
      </c>
      <c r="I124" s="19" t="s">
        <v>66</v>
      </c>
      <c r="J124" s="19" t="s">
        <v>9</v>
      </c>
      <c r="K124" s="19" t="s">
        <v>166</v>
      </c>
      <c r="L124" s="19" t="s">
        <v>2757</v>
      </c>
      <c r="M124" s="20">
        <v>-22.69</v>
      </c>
      <c r="N124" s="20">
        <f>Mov._proveedor[[#This Row],[Importe pendiente (DL)]]*Mov._proveedor[[#Headers],[-1]]</f>
        <v>22.69</v>
      </c>
      <c r="O124" s="18">
        <f>Mov._proveedor[[#This Row],[Fecha recep. Fra.]]+30</f>
        <v>43152</v>
      </c>
      <c r="P124" s="18">
        <v>43144</v>
      </c>
      <c r="Q124" s="12">
        <f>+Mov._proveedor[[#This Row],[Fecha pago]]-Mov._proveedor[[#This Row],[Fecha correcta de pago]]</f>
        <v>-8</v>
      </c>
      <c r="R124" s="12">
        <f>Mov._proveedor[[#This Row],[-1]]*Mov._proveedor[[#This Row],[Dif dates]]</f>
        <v>-181.52</v>
      </c>
      <c r="S124" s="19" t="s">
        <v>45</v>
      </c>
      <c r="T124" s="19" t="s">
        <v>46</v>
      </c>
      <c r="U124" s="19" t="s">
        <v>2758</v>
      </c>
      <c r="V124" s="19" t="s">
        <v>2759</v>
      </c>
    </row>
    <row r="125" spans="1:22" x14ac:dyDescent="0.25">
      <c r="A125" t="s">
        <v>39</v>
      </c>
      <c r="D125" s="18">
        <v>42916</v>
      </c>
      <c r="E125" s="18">
        <v>43126</v>
      </c>
      <c r="F125" s="18">
        <v>43144</v>
      </c>
      <c r="G125" s="18">
        <v>43122</v>
      </c>
      <c r="H125" s="19" t="s">
        <v>65</v>
      </c>
      <c r="I125" s="19" t="s">
        <v>66</v>
      </c>
      <c r="J125" s="19" t="s">
        <v>9</v>
      </c>
      <c r="K125" s="19" t="s">
        <v>166</v>
      </c>
      <c r="L125" s="19" t="s">
        <v>2817</v>
      </c>
      <c r="M125" s="20">
        <v>-15.13</v>
      </c>
      <c r="N125" s="20">
        <f>Mov._proveedor[[#This Row],[Importe pendiente (DL)]]*Mov._proveedor[[#Headers],[-1]]</f>
        <v>15.13</v>
      </c>
      <c r="O125" s="18">
        <f>Mov._proveedor[[#This Row],[Fecha recep. Fra.]]+30</f>
        <v>43152</v>
      </c>
      <c r="P125" s="18">
        <v>43144</v>
      </c>
      <c r="Q125" s="12">
        <f>+Mov._proveedor[[#This Row],[Fecha pago]]-Mov._proveedor[[#This Row],[Fecha correcta de pago]]</f>
        <v>-8</v>
      </c>
      <c r="R125" s="12">
        <f>Mov._proveedor[[#This Row],[-1]]*Mov._proveedor[[#This Row],[Dif dates]]</f>
        <v>-121.04</v>
      </c>
      <c r="S125" s="19" t="s">
        <v>45</v>
      </c>
      <c r="T125" s="19" t="s">
        <v>46</v>
      </c>
      <c r="U125" s="19" t="s">
        <v>2818</v>
      </c>
      <c r="V125" s="19" t="s">
        <v>2819</v>
      </c>
    </row>
    <row r="126" spans="1:22" x14ac:dyDescent="0.25">
      <c r="A126" t="s">
        <v>39</v>
      </c>
      <c r="D126" s="18">
        <v>43009</v>
      </c>
      <c r="E126" s="18">
        <v>43126</v>
      </c>
      <c r="F126" s="18">
        <v>43144</v>
      </c>
      <c r="G126" s="18">
        <v>43122</v>
      </c>
      <c r="H126" s="19" t="s">
        <v>65</v>
      </c>
      <c r="I126" s="19" t="s">
        <v>66</v>
      </c>
      <c r="J126" s="19" t="s">
        <v>9</v>
      </c>
      <c r="K126" s="19" t="s">
        <v>166</v>
      </c>
      <c r="L126" s="19" t="s">
        <v>2760</v>
      </c>
      <c r="M126" s="20">
        <v>-15.13</v>
      </c>
      <c r="N126" s="20">
        <f>Mov._proveedor[[#This Row],[Importe pendiente (DL)]]*Mov._proveedor[[#Headers],[-1]]</f>
        <v>15.13</v>
      </c>
      <c r="O126" s="18">
        <f>Mov._proveedor[[#This Row],[Fecha recep. Fra.]]+30</f>
        <v>43152</v>
      </c>
      <c r="P126" s="18">
        <v>43144</v>
      </c>
      <c r="Q126" s="12">
        <f>+Mov._proveedor[[#This Row],[Fecha pago]]-Mov._proveedor[[#This Row],[Fecha correcta de pago]]</f>
        <v>-8</v>
      </c>
      <c r="R126" s="12">
        <f>Mov._proveedor[[#This Row],[-1]]*Mov._proveedor[[#This Row],[Dif dates]]</f>
        <v>-121.04</v>
      </c>
      <c r="S126" s="19" t="s">
        <v>45</v>
      </c>
      <c r="T126" s="19" t="s">
        <v>46</v>
      </c>
      <c r="U126" s="19" t="s">
        <v>2761</v>
      </c>
      <c r="V126" s="19" t="s">
        <v>2762</v>
      </c>
    </row>
    <row r="127" spans="1:22" x14ac:dyDescent="0.25">
      <c r="A127" t="s">
        <v>39</v>
      </c>
      <c r="D127" s="18">
        <v>43009</v>
      </c>
      <c r="E127" s="18">
        <v>43126</v>
      </c>
      <c r="F127" s="18">
        <v>43144</v>
      </c>
      <c r="G127" s="18">
        <v>43122</v>
      </c>
      <c r="H127" s="19" t="s">
        <v>65</v>
      </c>
      <c r="I127" s="19" t="s">
        <v>66</v>
      </c>
      <c r="J127" s="19" t="s">
        <v>9</v>
      </c>
      <c r="K127" s="19" t="s">
        <v>166</v>
      </c>
      <c r="L127" s="19" t="s">
        <v>2763</v>
      </c>
      <c r="M127" s="20">
        <v>-15.13</v>
      </c>
      <c r="N127" s="20">
        <f>Mov._proveedor[[#This Row],[Importe pendiente (DL)]]*Mov._proveedor[[#Headers],[-1]]</f>
        <v>15.13</v>
      </c>
      <c r="O127" s="18">
        <f>Mov._proveedor[[#This Row],[Fecha recep. Fra.]]+30</f>
        <v>43152</v>
      </c>
      <c r="P127" s="18">
        <v>43144</v>
      </c>
      <c r="Q127" s="12">
        <f>+Mov._proveedor[[#This Row],[Fecha pago]]-Mov._proveedor[[#This Row],[Fecha correcta de pago]]</f>
        <v>-8</v>
      </c>
      <c r="R127" s="12">
        <f>Mov._proveedor[[#This Row],[-1]]*Mov._proveedor[[#This Row],[Dif dates]]</f>
        <v>-121.04</v>
      </c>
      <c r="S127" s="19" t="s">
        <v>45</v>
      </c>
      <c r="T127" s="19" t="s">
        <v>46</v>
      </c>
      <c r="U127" s="19" t="s">
        <v>2764</v>
      </c>
      <c r="V127" s="19" t="s">
        <v>2765</v>
      </c>
    </row>
    <row r="128" spans="1:22" x14ac:dyDescent="0.25">
      <c r="A128" t="s">
        <v>39</v>
      </c>
      <c r="D128" s="18">
        <v>42826</v>
      </c>
      <c r="E128" s="18">
        <v>43126</v>
      </c>
      <c r="F128" s="18">
        <v>43144</v>
      </c>
      <c r="G128" s="18">
        <v>43122</v>
      </c>
      <c r="H128" s="19" t="s">
        <v>65</v>
      </c>
      <c r="I128" s="19" t="s">
        <v>66</v>
      </c>
      <c r="J128" s="19" t="s">
        <v>9</v>
      </c>
      <c r="K128" s="19" t="s">
        <v>166</v>
      </c>
      <c r="L128" s="19" t="s">
        <v>2808</v>
      </c>
      <c r="M128" s="20">
        <v>-7.43</v>
      </c>
      <c r="N128" s="20">
        <f>Mov._proveedor[[#This Row],[Importe pendiente (DL)]]*Mov._proveedor[[#Headers],[-1]]</f>
        <v>7.43</v>
      </c>
      <c r="O128" s="18">
        <f>Mov._proveedor[[#This Row],[Fecha recep. Fra.]]+30</f>
        <v>43152</v>
      </c>
      <c r="P128" s="18">
        <v>43144</v>
      </c>
      <c r="Q128" s="12">
        <f>+Mov._proveedor[[#This Row],[Fecha pago]]-Mov._proveedor[[#This Row],[Fecha correcta de pago]]</f>
        <v>-8</v>
      </c>
      <c r="R128" s="12">
        <f>Mov._proveedor[[#This Row],[-1]]*Mov._proveedor[[#This Row],[Dif dates]]</f>
        <v>-59.44</v>
      </c>
      <c r="S128" s="19" t="s">
        <v>45</v>
      </c>
      <c r="T128" s="19" t="s">
        <v>46</v>
      </c>
      <c r="U128" s="19" t="s">
        <v>2809</v>
      </c>
      <c r="V128" s="19" t="s">
        <v>2810</v>
      </c>
    </row>
    <row r="129" spans="1:22" x14ac:dyDescent="0.25">
      <c r="A129" t="s">
        <v>39</v>
      </c>
      <c r="D129" s="18">
        <v>43054</v>
      </c>
      <c r="E129" s="18">
        <v>43074</v>
      </c>
      <c r="F129" s="18">
        <v>43144</v>
      </c>
      <c r="G129" s="18">
        <v>43056</v>
      </c>
      <c r="H129" s="19" t="s">
        <v>2565</v>
      </c>
      <c r="I129" s="19" t="s">
        <v>2566</v>
      </c>
      <c r="J129" s="19" t="s">
        <v>9</v>
      </c>
      <c r="K129" s="19" t="s">
        <v>166</v>
      </c>
      <c r="L129" s="19" t="s">
        <v>2567</v>
      </c>
      <c r="M129" s="20">
        <v>-106.27</v>
      </c>
      <c r="N129" s="20">
        <f>Mov._proveedor[[#This Row],[Importe pendiente (DL)]]*Mov._proveedor[[#Headers],[-1]]</f>
        <v>106.27</v>
      </c>
      <c r="O129" s="18">
        <f>Mov._proveedor[[#This Row],[Fecha recep. Fra.]]+30</f>
        <v>43086</v>
      </c>
      <c r="P129" s="18">
        <v>43144</v>
      </c>
      <c r="Q129" s="12">
        <f>+Mov._proveedor[[#This Row],[Fecha pago]]-Mov._proveedor[[#This Row],[Fecha correcta de pago]]</f>
        <v>58</v>
      </c>
      <c r="R129" s="12">
        <f>Mov._proveedor[[#This Row],[-1]]*Mov._proveedor[[#This Row],[Dif dates]]</f>
        <v>6163.66</v>
      </c>
      <c r="S129" s="19" t="s">
        <v>45</v>
      </c>
      <c r="T129" s="19" t="s">
        <v>46</v>
      </c>
      <c r="U129" s="19" t="s">
        <v>2568</v>
      </c>
      <c r="V129" s="19" t="s">
        <v>2569</v>
      </c>
    </row>
    <row r="130" spans="1:22" x14ac:dyDescent="0.25">
      <c r="A130" t="s">
        <v>39</v>
      </c>
      <c r="D130" s="18">
        <v>43053</v>
      </c>
      <c r="E130" s="18">
        <v>43080</v>
      </c>
      <c r="F130" s="18">
        <v>43144</v>
      </c>
      <c r="G130" s="18">
        <v>43055</v>
      </c>
      <c r="H130" s="19" t="s">
        <v>2575</v>
      </c>
      <c r="I130" s="19" t="s">
        <v>2576</v>
      </c>
      <c r="J130" s="19" t="s">
        <v>9</v>
      </c>
      <c r="K130" s="19" t="s">
        <v>166</v>
      </c>
      <c r="L130" s="19" t="s">
        <v>2577</v>
      </c>
      <c r="M130" s="20">
        <v>-10610.49</v>
      </c>
      <c r="N130" s="20">
        <f>Mov._proveedor[[#This Row],[Importe pendiente (DL)]]*Mov._proveedor[[#Headers],[-1]]</f>
        <v>10610.49</v>
      </c>
      <c r="O130" s="18">
        <f>Mov._proveedor[[#This Row],[Fecha recep. Fra.]]+30</f>
        <v>43085</v>
      </c>
      <c r="P130" s="18">
        <v>43144</v>
      </c>
      <c r="Q130" s="12">
        <f>+Mov._proveedor[[#This Row],[Fecha pago]]-Mov._proveedor[[#This Row],[Fecha correcta de pago]]</f>
        <v>59</v>
      </c>
      <c r="R130" s="12">
        <f>Mov._proveedor[[#This Row],[-1]]*Mov._proveedor[[#This Row],[Dif dates]]</f>
        <v>626018.91</v>
      </c>
      <c r="S130" s="19" t="s">
        <v>45</v>
      </c>
      <c r="T130" s="19" t="s">
        <v>46</v>
      </c>
      <c r="U130" s="19" t="s">
        <v>2578</v>
      </c>
      <c r="V130" s="19" t="s">
        <v>2579</v>
      </c>
    </row>
    <row r="131" spans="1:22" x14ac:dyDescent="0.25">
      <c r="A131" t="s">
        <v>39</v>
      </c>
      <c r="D131" s="18">
        <v>43127</v>
      </c>
      <c r="E131" s="18">
        <v>43136</v>
      </c>
      <c r="F131" s="18">
        <v>43158</v>
      </c>
      <c r="G131" s="18">
        <v>43129</v>
      </c>
      <c r="H131" s="19" t="s">
        <v>230</v>
      </c>
      <c r="I131" s="19" t="s">
        <v>231</v>
      </c>
      <c r="J131" s="19" t="s">
        <v>9</v>
      </c>
      <c r="K131" s="19" t="s">
        <v>136</v>
      </c>
      <c r="L131" s="19" t="s">
        <v>2927</v>
      </c>
      <c r="M131" s="20">
        <v>-142.32</v>
      </c>
      <c r="N131" s="20">
        <f>Mov._proveedor[[#This Row],[Importe pendiente (DL)]]*Mov._proveedor[[#Headers],[-1]]</f>
        <v>142.32</v>
      </c>
      <c r="O131" s="18">
        <f>Mov._proveedor[[#This Row],[Fecha recep. Fra.]]+30</f>
        <v>43159</v>
      </c>
      <c r="P131" s="18">
        <v>43136</v>
      </c>
      <c r="Q131" s="12">
        <f>+Mov._proveedor[[#This Row],[Fecha pago]]-Mov._proveedor[[#This Row],[Fecha correcta de pago]]</f>
        <v>-23</v>
      </c>
      <c r="R131" s="12">
        <f>Mov._proveedor[[#This Row],[-1]]*Mov._proveedor[[#This Row],[Dif dates]]</f>
        <v>-3273.3599999999997</v>
      </c>
      <c r="S131" s="19" t="s">
        <v>45</v>
      </c>
      <c r="T131" s="19" t="s">
        <v>2928</v>
      </c>
      <c r="U131" s="19" t="s">
        <v>2929</v>
      </c>
      <c r="V131" s="19" t="s">
        <v>2930</v>
      </c>
    </row>
    <row r="132" spans="1:22" x14ac:dyDescent="0.25">
      <c r="A132" t="s">
        <v>39</v>
      </c>
      <c r="D132" s="18">
        <v>43131</v>
      </c>
      <c r="E132" s="18">
        <v>43139</v>
      </c>
      <c r="F132" s="18">
        <v>43131</v>
      </c>
      <c r="G132" s="18">
        <v>43133</v>
      </c>
      <c r="H132" s="19" t="s">
        <v>2999</v>
      </c>
      <c r="I132" s="19" t="s">
        <v>3000</v>
      </c>
      <c r="J132" s="19" t="s">
        <v>9</v>
      </c>
      <c r="K132" s="19" t="s">
        <v>166</v>
      </c>
      <c r="L132" s="19" t="s">
        <v>3001</v>
      </c>
      <c r="M132" s="20">
        <v>-41.14</v>
      </c>
      <c r="N132" s="20">
        <f>Mov._proveedor[[#This Row],[Importe pendiente (DL)]]*Mov._proveedor[[#Headers],[-1]]</f>
        <v>41.14</v>
      </c>
      <c r="O132" s="18">
        <f>Mov._proveedor[[#This Row],[Fecha recep. Fra.]]+30</f>
        <v>43163</v>
      </c>
      <c r="P132" s="18">
        <v>43139</v>
      </c>
      <c r="Q132" s="12">
        <f>+Mov._proveedor[[#This Row],[Fecha pago]]-Mov._proveedor[[#This Row],[Fecha correcta de pago]]</f>
        <v>-24</v>
      </c>
      <c r="R132" s="12">
        <f>Mov._proveedor[[#This Row],[-1]]*Mov._proveedor[[#This Row],[Dif dates]]</f>
        <v>-987.36</v>
      </c>
      <c r="S132" s="19" t="s">
        <v>45</v>
      </c>
      <c r="T132" s="19" t="s">
        <v>46</v>
      </c>
      <c r="U132" s="19" t="s">
        <v>3002</v>
      </c>
      <c r="V132" s="19" t="s">
        <v>3003</v>
      </c>
    </row>
    <row r="133" spans="1:22" x14ac:dyDescent="0.25">
      <c r="A133" t="s">
        <v>39</v>
      </c>
      <c r="D133" s="18">
        <v>43055</v>
      </c>
      <c r="E133" s="18">
        <v>43069</v>
      </c>
      <c r="F133" s="18">
        <v>43144</v>
      </c>
      <c r="G133" s="18">
        <v>43062</v>
      </c>
      <c r="H133" s="19" t="s">
        <v>432</v>
      </c>
      <c r="I133" s="19" t="s">
        <v>433</v>
      </c>
      <c r="J133" s="19" t="s">
        <v>9</v>
      </c>
      <c r="K133" s="19" t="s">
        <v>166</v>
      </c>
      <c r="L133" s="19" t="s">
        <v>2548</v>
      </c>
      <c r="M133" s="20">
        <v>-12477.07</v>
      </c>
      <c r="N133" s="20">
        <f>Mov._proveedor[[#This Row],[Importe pendiente (DL)]]*Mov._proveedor[[#Headers],[-1]]</f>
        <v>12477.07</v>
      </c>
      <c r="O133" s="18">
        <f>Mov._proveedor[[#This Row],[Fecha recep. Fra.]]+30</f>
        <v>43092</v>
      </c>
      <c r="P133" s="18">
        <v>43144</v>
      </c>
      <c r="Q133" s="12">
        <f>+Mov._proveedor[[#This Row],[Fecha pago]]-Mov._proveedor[[#This Row],[Fecha correcta de pago]]</f>
        <v>52</v>
      </c>
      <c r="R133" s="12">
        <f>Mov._proveedor[[#This Row],[-1]]*Mov._proveedor[[#This Row],[Dif dates]]</f>
        <v>648807.64</v>
      </c>
      <c r="S133" s="19" t="s">
        <v>45</v>
      </c>
      <c r="T133" s="19" t="s">
        <v>46</v>
      </c>
      <c r="U133" s="19" t="s">
        <v>2549</v>
      </c>
      <c r="V133" s="19" t="s">
        <v>2550</v>
      </c>
    </row>
    <row r="134" spans="1:22" x14ac:dyDescent="0.25">
      <c r="A134" t="s">
        <v>39</v>
      </c>
      <c r="D134" s="18">
        <v>42902</v>
      </c>
      <c r="E134" s="18">
        <v>43129</v>
      </c>
      <c r="F134" s="18">
        <v>43144</v>
      </c>
      <c r="G134" s="18">
        <v>43126</v>
      </c>
      <c r="H134" s="19" t="s">
        <v>432</v>
      </c>
      <c r="I134" s="19" t="s">
        <v>433</v>
      </c>
      <c r="J134" s="19" t="s">
        <v>9</v>
      </c>
      <c r="K134" s="19" t="s">
        <v>166</v>
      </c>
      <c r="L134" s="19" t="s">
        <v>2856</v>
      </c>
      <c r="M134" s="20">
        <v>-1877.63</v>
      </c>
      <c r="N134" s="20">
        <f>Mov._proveedor[[#This Row],[Importe pendiente (DL)]]*Mov._proveedor[[#Headers],[-1]]</f>
        <v>1877.63</v>
      </c>
      <c r="O134" s="18">
        <f>Mov._proveedor[[#This Row],[Fecha recep. Fra.]]+30</f>
        <v>43156</v>
      </c>
      <c r="P134" s="18">
        <v>43144</v>
      </c>
      <c r="Q134" s="12">
        <f>+Mov._proveedor[[#This Row],[Fecha pago]]-Mov._proveedor[[#This Row],[Fecha correcta de pago]]</f>
        <v>-12</v>
      </c>
      <c r="R134" s="12">
        <f>Mov._proveedor[[#This Row],[-1]]*Mov._proveedor[[#This Row],[Dif dates]]</f>
        <v>-22531.56</v>
      </c>
      <c r="S134" s="19" t="s">
        <v>45</v>
      </c>
      <c r="T134" s="19" t="s">
        <v>46</v>
      </c>
      <c r="U134" s="19" t="s">
        <v>2857</v>
      </c>
      <c r="V134" s="19" t="s">
        <v>2858</v>
      </c>
    </row>
    <row r="135" spans="1:22" x14ac:dyDescent="0.25">
      <c r="A135" t="s">
        <v>39</v>
      </c>
      <c r="D135" s="18">
        <v>42854</v>
      </c>
      <c r="E135" s="18">
        <v>43129</v>
      </c>
      <c r="F135" s="18">
        <v>43144</v>
      </c>
      <c r="G135" s="18">
        <v>43126</v>
      </c>
      <c r="H135" s="19" t="s">
        <v>432</v>
      </c>
      <c r="I135" s="19" t="s">
        <v>433</v>
      </c>
      <c r="J135" s="19" t="s">
        <v>9</v>
      </c>
      <c r="K135" s="19" t="s">
        <v>166</v>
      </c>
      <c r="L135" s="19" t="s">
        <v>2865</v>
      </c>
      <c r="M135" s="20">
        <v>-730.94999999999993</v>
      </c>
      <c r="N135" s="20">
        <f>Mov._proveedor[[#This Row],[Importe pendiente (DL)]]*Mov._proveedor[[#Headers],[-1]]</f>
        <v>730.94999999999993</v>
      </c>
      <c r="O135" s="18">
        <f>Mov._proveedor[[#This Row],[Fecha recep. Fra.]]+30</f>
        <v>43156</v>
      </c>
      <c r="P135" s="18">
        <v>43144</v>
      </c>
      <c r="Q135" s="12">
        <f>+Mov._proveedor[[#This Row],[Fecha pago]]-Mov._proveedor[[#This Row],[Fecha correcta de pago]]</f>
        <v>-12</v>
      </c>
      <c r="R135" s="12">
        <f>Mov._proveedor[[#This Row],[-1]]*Mov._proveedor[[#This Row],[Dif dates]]</f>
        <v>-8771.4</v>
      </c>
      <c r="S135" s="19" t="s">
        <v>45</v>
      </c>
      <c r="T135" s="19" t="s">
        <v>46</v>
      </c>
      <c r="U135" s="19" t="s">
        <v>2866</v>
      </c>
      <c r="V135" s="19" t="s">
        <v>2867</v>
      </c>
    </row>
    <row r="136" spans="1:22" x14ac:dyDescent="0.25">
      <c r="A136" t="s">
        <v>39</v>
      </c>
      <c r="D136" s="18">
        <v>42815</v>
      </c>
      <c r="E136" s="18">
        <v>43129</v>
      </c>
      <c r="F136" s="18">
        <v>43144</v>
      </c>
      <c r="G136" s="18">
        <v>43126</v>
      </c>
      <c r="H136" s="19" t="s">
        <v>432</v>
      </c>
      <c r="I136" s="19" t="s">
        <v>433</v>
      </c>
      <c r="J136" s="19" t="s">
        <v>9</v>
      </c>
      <c r="K136" s="19" t="s">
        <v>166</v>
      </c>
      <c r="L136" s="19" t="s">
        <v>2853</v>
      </c>
      <c r="M136" s="20">
        <v>-437.25</v>
      </c>
      <c r="N136" s="20">
        <f>Mov._proveedor[[#This Row],[Importe pendiente (DL)]]*Mov._proveedor[[#Headers],[-1]]</f>
        <v>437.25</v>
      </c>
      <c r="O136" s="18">
        <f>Mov._proveedor[[#This Row],[Fecha recep. Fra.]]+30</f>
        <v>43156</v>
      </c>
      <c r="P136" s="18">
        <v>43144</v>
      </c>
      <c r="Q136" s="12">
        <f>+Mov._proveedor[[#This Row],[Fecha pago]]-Mov._proveedor[[#This Row],[Fecha correcta de pago]]</f>
        <v>-12</v>
      </c>
      <c r="R136" s="12">
        <f>Mov._proveedor[[#This Row],[-1]]*Mov._proveedor[[#This Row],[Dif dates]]</f>
        <v>-5247</v>
      </c>
      <c r="S136" s="19" t="s">
        <v>45</v>
      </c>
      <c r="T136" s="19" t="s">
        <v>46</v>
      </c>
      <c r="U136" s="19" t="s">
        <v>2854</v>
      </c>
      <c r="V136" s="19" t="s">
        <v>2855</v>
      </c>
    </row>
    <row r="137" spans="1:22" x14ac:dyDescent="0.25">
      <c r="A137" t="s">
        <v>39</v>
      </c>
      <c r="D137" s="18">
        <v>43057</v>
      </c>
      <c r="E137" s="18">
        <v>43081</v>
      </c>
      <c r="F137" s="18">
        <v>43144</v>
      </c>
      <c r="G137" s="18">
        <v>43061</v>
      </c>
      <c r="H137" s="19" t="s">
        <v>432</v>
      </c>
      <c r="I137" s="19" t="s">
        <v>433</v>
      </c>
      <c r="J137" s="19" t="s">
        <v>9</v>
      </c>
      <c r="K137" s="19" t="s">
        <v>166</v>
      </c>
      <c r="L137" s="19" t="s">
        <v>2611</v>
      </c>
      <c r="M137" s="20">
        <v>-393.77</v>
      </c>
      <c r="N137" s="20">
        <f>Mov._proveedor[[#This Row],[Importe pendiente (DL)]]*Mov._proveedor[[#Headers],[-1]]</f>
        <v>393.77</v>
      </c>
      <c r="O137" s="18">
        <f>Mov._proveedor[[#This Row],[Fecha recep. Fra.]]+30</f>
        <v>43091</v>
      </c>
      <c r="P137" s="18">
        <v>43144</v>
      </c>
      <c r="Q137" s="12">
        <f>+Mov._proveedor[[#This Row],[Fecha pago]]-Mov._proveedor[[#This Row],[Fecha correcta de pago]]</f>
        <v>53</v>
      </c>
      <c r="R137" s="12">
        <f>Mov._proveedor[[#This Row],[-1]]*Mov._proveedor[[#This Row],[Dif dates]]</f>
        <v>20869.809999999998</v>
      </c>
      <c r="S137" s="19" t="s">
        <v>45</v>
      </c>
      <c r="T137" s="19" t="s">
        <v>46</v>
      </c>
      <c r="U137" s="19" t="s">
        <v>2612</v>
      </c>
      <c r="V137" s="19" t="s">
        <v>2613</v>
      </c>
    </row>
    <row r="138" spans="1:22" x14ac:dyDescent="0.25">
      <c r="A138" t="s">
        <v>39</v>
      </c>
      <c r="D138" s="18">
        <v>43056</v>
      </c>
      <c r="E138" s="18">
        <v>43080</v>
      </c>
      <c r="F138" s="18">
        <v>43144</v>
      </c>
      <c r="G138" s="18">
        <v>43068</v>
      </c>
      <c r="H138" s="19" t="s">
        <v>432</v>
      </c>
      <c r="I138" s="19" t="s">
        <v>433</v>
      </c>
      <c r="J138" s="19" t="s">
        <v>9</v>
      </c>
      <c r="K138" s="19" t="s">
        <v>166</v>
      </c>
      <c r="L138" s="19" t="s">
        <v>2583</v>
      </c>
      <c r="M138" s="20">
        <v>-368.53000000000003</v>
      </c>
      <c r="N138" s="20">
        <f>Mov._proveedor[[#This Row],[Importe pendiente (DL)]]*Mov._proveedor[[#Headers],[-1]]</f>
        <v>368.53000000000003</v>
      </c>
      <c r="O138" s="18">
        <f>Mov._proveedor[[#This Row],[Fecha recep. Fra.]]+30</f>
        <v>43098</v>
      </c>
      <c r="P138" s="18">
        <v>43144</v>
      </c>
      <c r="Q138" s="12">
        <f>+Mov._proveedor[[#This Row],[Fecha pago]]-Mov._proveedor[[#This Row],[Fecha correcta de pago]]</f>
        <v>46</v>
      </c>
      <c r="R138" s="12">
        <f>Mov._proveedor[[#This Row],[-1]]*Mov._proveedor[[#This Row],[Dif dates]]</f>
        <v>16952.38</v>
      </c>
      <c r="S138" s="19" t="s">
        <v>45</v>
      </c>
      <c r="T138" s="19" t="s">
        <v>46</v>
      </c>
      <c r="U138" s="19" t="s">
        <v>2588</v>
      </c>
      <c r="V138" s="19" t="s">
        <v>2589</v>
      </c>
    </row>
    <row r="139" spans="1:22" x14ac:dyDescent="0.25">
      <c r="A139" t="s">
        <v>39</v>
      </c>
      <c r="D139" s="18">
        <v>42878</v>
      </c>
      <c r="E139" s="18">
        <v>43129</v>
      </c>
      <c r="F139" s="18">
        <v>43144</v>
      </c>
      <c r="G139" s="18">
        <v>43126</v>
      </c>
      <c r="H139" s="19" t="s">
        <v>432</v>
      </c>
      <c r="I139" s="19" t="s">
        <v>433</v>
      </c>
      <c r="J139" s="19" t="s">
        <v>9</v>
      </c>
      <c r="K139" s="19" t="s">
        <v>166</v>
      </c>
      <c r="L139" s="19" t="s">
        <v>2862</v>
      </c>
      <c r="M139" s="20">
        <v>-355.34000000000003</v>
      </c>
      <c r="N139" s="20">
        <f>Mov._proveedor[[#This Row],[Importe pendiente (DL)]]*Mov._proveedor[[#Headers],[-1]]</f>
        <v>355.34000000000003</v>
      </c>
      <c r="O139" s="18">
        <f>Mov._proveedor[[#This Row],[Fecha recep. Fra.]]+30</f>
        <v>43156</v>
      </c>
      <c r="P139" s="18">
        <v>43144</v>
      </c>
      <c r="Q139" s="12">
        <f>+Mov._proveedor[[#This Row],[Fecha pago]]-Mov._proveedor[[#This Row],[Fecha correcta de pago]]</f>
        <v>-12</v>
      </c>
      <c r="R139" s="12">
        <f>Mov._proveedor[[#This Row],[-1]]*Mov._proveedor[[#This Row],[Dif dates]]</f>
        <v>-4264.08</v>
      </c>
      <c r="S139" s="19" t="s">
        <v>45</v>
      </c>
      <c r="T139" s="19" t="s">
        <v>46</v>
      </c>
      <c r="U139" s="19" t="s">
        <v>2863</v>
      </c>
      <c r="V139" s="19" t="s">
        <v>2864</v>
      </c>
    </row>
    <row r="140" spans="1:22" x14ac:dyDescent="0.25">
      <c r="A140" t="s">
        <v>39</v>
      </c>
      <c r="D140" s="18">
        <v>42917</v>
      </c>
      <c r="E140" s="18">
        <v>43129</v>
      </c>
      <c r="F140" s="18">
        <v>43144</v>
      </c>
      <c r="G140" s="18">
        <v>43126</v>
      </c>
      <c r="H140" s="19" t="s">
        <v>432</v>
      </c>
      <c r="I140" s="19" t="s">
        <v>433</v>
      </c>
      <c r="J140" s="19" t="s">
        <v>9</v>
      </c>
      <c r="K140" s="19" t="s">
        <v>166</v>
      </c>
      <c r="L140" s="19" t="s">
        <v>2859</v>
      </c>
      <c r="M140" s="20">
        <v>-330.33</v>
      </c>
      <c r="N140" s="20">
        <f>Mov._proveedor[[#This Row],[Importe pendiente (DL)]]*Mov._proveedor[[#Headers],[-1]]</f>
        <v>330.33</v>
      </c>
      <c r="O140" s="18">
        <f>Mov._proveedor[[#This Row],[Fecha recep. Fra.]]+30</f>
        <v>43156</v>
      </c>
      <c r="P140" s="18">
        <v>43144</v>
      </c>
      <c r="Q140" s="12">
        <f>+Mov._proveedor[[#This Row],[Fecha pago]]-Mov._proveedor[[#This Row],[Fecha correcta de pago]]</f>
        <v>-12</v>
      </c>
      <c r="R140" s="12">
        <f>Mov._proveedor[[#This Row],[-1]]*Mov._proveedor[[#This Row],[Dif dates]]</f>
        <v>-3963.96</v>
      </c>
      <c r="S140" s="19" t="s">
        <v>45</v>
      </c>
      <c r="T140" s="19" t="s">
        <v>46</v>
      </c>
      <c r="U140" s="19" t="s">
        <v>2860</v>
      </c>
      <c r="V140" s="19" t="s">
        <v>2861</v>
      </c>
    </row>
    <row r="141" spans="1:22" x14ac:dyDescent="0.25">
      <c r="A141" t="s">
        <v>39</v>
      </c>
      <c r="D141" s="18">
        <v>42811</v>
      </c>
      <c r="E141" s="18">
        <v>43131</v>
      </c>
      <c r="F141" s="18">
        <v>43144</v>
      </c>
      <c r="G141" s="18">
        <v>43126</v>
      </c>
      <c r="H141" s="19" t="s">
        <v>432</v>
      </c>
      <c r="I141" s="19" t="s">
        <v>433</v>
      </c>
      <c r="J141" s="19" t="s">
        <v>9</v>
      </c>
      <c r="K141" s="19" t="s">
        <v>166</v>
      </c>
      <c r="L141" s="19" t="s">
        <v>2895</v>
      </c>
      <c r="M141" s="20">
        <v>-249.98</v>
      </c>
      <c r="N141" s="20">
        <f>Mov._proveedor[[#This Row],[Importe pendiente (DL)]]*Mov._proveedor[[#Headers],[-1]]</f>
        <v>249.98</v>
      </c>
      <c r="O141" s="18">
        <f>Mov._proveedor[[#This Row],[Fecha recep. Fra.]]+30</f>
        <v>43156</v>
      </c>
      <c r="P141" s="18">
        <v>43144</v>
      </c>
      <c r="Q141" s="12">
        <f>+Mov._proveedor[[#This Row],[Fecha pago]]-Mov._proveedor[[#This Row],[Fecha correcta de pago]]</f>
        <v>-12</v>
      </c>
      <c r="R141" s="12">
        <f>Mov._proveedor[[#This Row],[-1]]*Mov._proveedor[[#This Row],[Dif dates]]</f>
        <v>-2999.7599999999998</v>
      </c>
      <c r="S141" s="19" t="s">
        <v>45</v>
      </c>
      <c r="T141" s="19" t="s">
        <v>46</v>
      </c>
      <c r="U141" s="19" t="s">
        <v>2896</v>
      </c>
      <c r="V141" s="19" t="s">
        <v>2897</v>
      </c>
    </row>
    <row r="142" spans="1:22" x14ac:dyDescent="0.25">
      <c r="A142" t="s">
        <v>39</v>
      </c>
      <c r="D142" s="18">
        <v>42789</v>
      </c>
      <c r="E142" s="18">
        <v>43129</v>
      </c>
      <c r="F142" s="18">
        <v>43144</v>
      </c>
      <c r="G142" s="18">
        <v>43126</v>
      </c>
      <c r="H142" s="19" t="s">
        <v>432</v>
      </c>
      <c r="I142" s="19" t="s">
        <v>433</v>
      </c>
      <c r="J142" s="19" t="s">
        <v>9</v>
      </c>
      <c r="K142" s="19" t="s">
        <v>166</v>
      </c>
      <c r="L142" s="19" t="s">
        <v>2847</v>
      </c>
      <c r="M142" s="20">
        <v>-220</v>
      </c>
      <c r="N142" s="20">
        <f>Mov._proveedor[[#This Row],[Importe pendiente (DL)]]*Mov._proveedor[[#Headers],[-1]]</f>
        <v>220</v>
      </c>
      <c r="O142" s="18">
        <f>Mov._proveedor[[#This Row],[Fecha recep. Fra.]]+30</f>
        <v>43156</v>
      </c>
      <c r="P142" s="18">
        <v>43144</v>
      </c>
      <c r="Q142" s="12">
        <f>+Mov._proveedor[[#This Row],[Fecha pago]]-Mov._proveedor[[#This Row],[Fecha correcta de pago]]</f>
        <v>-12</v>
      </c>
      <c r="R142" s="12">
        <f>Mov._proveedor[[#This Row],[-1]]*Mov._proveedor[[#This Row],[Dif dates]]</f>
        <v>-2640</v>
      </c>
      <c r="S142" s="19" t="s">
        <v>45</v>
      </c>
      <c r="T142" s="19" t="s">
        <v>46</v>
      </c>
      <c r="U142" s="19" t="s">
        <v>2848</v>
      </c>
      <c r="V142" s="19" t="s">
        <v>2849</v>
      </c>
    </row>
    <row r="143" spans="1:22" x14ac:dyDescent="0.25">
      <c r="A143" t="s">
        <v>39</v>
      </c>
      <c r="D143" s="18">
        <v>43024</v>
      </c>
      <c r="E143" s="18">
        <v>43129</v>
      </c>
      <c r="F143" s="18">
        <v>43144</v>
      </c>
      <c r="G143" s="18">
        <v>43026</v>
      </c>
      <c r="H143" s="19" t="s">
        <v>432</v>
      </c>
      <c r="I143" s="19" t="s">
        <v>433</v>
      </c>
      <c r="J143" s="19" t="s">
        <v>9</v>
      </c>
      <c r="K143" s="19" t="s">
        <v>166</v>
      </c>
      <c r="L143" s="19" t="s">
        <v>2844</v>
      </c>
      <c r="M143" s="20">
        <v>-82.52</v>
      </c>
      <c r="N143" s="20">
        <f>Mov._proveedor[[#This Row],[Importe pendiente (DL)]]*Mov._proveedor[[#Headers],[-1]]</f>
        <v>82.52</v>
      </c>
      <c r="O143" s="18">
        <f>Mov._proveedor[[#This Row],[Fecha recep. Fra.]]+30</f>
        <v>43056</v>
      </c>
      <c r="P143" s="18">
        <v>43144</v>
      </c>
      <c r="Q143" s="12">
        <f>+Mov._proveedor[[#This Row],[Fecha pago]]-Mov._proveedor[[#This Row],[Fecha correcta de pago]]</f>
        <v>88</v>
      </c>
      <c r="R143" s="12">
        <f>Mov._proveedor[[#This Row],[-1]]*Mov._proveedor[[#This Row],[Dif dates]]</f>
        <v>7261.7599999999993</v>
      </c>
      <c r="S143" s="19" t="s">
        <v>45</v>
      </c>
      <c r="T143" s="19" t="s">
        <v>46</v>
      </c>
      <c r="U143" s="19" t="s">
        <v>2845</v>
      </c>
      <c r="V143" s="19" t="s">
        <v>2846</v>
      </c>
    </row>
    <row r="144" spans="1:22" x14ac:dyDescent="0.25">
      <c r="A144" t="s">
        <v>39</v>
      </c>
      <c r="D144" s="18">
        <v>43056</v>
      </c>
      <c r="E144" s="18">
        <v>43080</v>
      </c>
      <c r="F144" s="18">
        <v>43144</v>
      </c>
      <c r="G144" s="18">
        <v>43068</v>
      </c>
      <c r="H144" s="19" t="s">
        <v>432</v>
      </c>
      <c r="I144" s="19" t="s">
        <v>433</v>
      </c>
      <c r="J144" s="19" t="s">
        <v>9</v>
      </c>
      <c r="K144" s="19" t="s">
        <v>166</v>
      </c>
      <c r="L144" s="19" t="s">
        <v>2583</v>
      </c>
      <c r="M144" s="20">
        <v>-48</v>
      </c>
      <c r="N144" s="20">
        <f>Mov._proveedor[[#This Row],[Importe pendiente (DL)]]*Mov._proveedor[[#Headers],[-1]]</f>
        <v>48</v>
      </c>
      <c r="O144" s="18">
        <f>Mov._proveedor[[#This Row],[Fecha recep. Fra.]]+30</f>
        <v>43098</v>
      </c>
      <c r="P144" s="18">
        <v>43144</v>
      </c>
      <c r="Q144" s="12">
        <f>+Mov._proveedor[[#This Row],[Fecha pago]]-Mov._proveedor[[#This Row],[Fecha correcta de pago]]</f>
        <v>46</v>
      </c>
      <c r="R144" s="12">
        <f>Mov._proveedor[[#This Row],[-1]]*Mov._proveedor[[#This Row],[Dif dates]]</f>
        <v>2208</v>
      </c>
      <c r="S144" s="19" t="s">
        <v>45</v>
      </c>
      <c r="T144" s="19" t="s">
        <v>46</v>
      </c>
      <c r="U144" s="19" t="s">
        <v>2586</v>
      </c>
      <c r="V144" s="19" t="s">
        <v>2587</v>
      </c>
    </row>
    <row r="145" spans="1:22" x14ac:dyDescent="0.25">
      <c r="A145" t="s">
        <v>39</v>
      </c>
      <c r="D145" s="18">
        <v>43056</v>
      </c>
      <c r="E145" s="18">
        <v>43080</v>
      </c>
      <c r="F145" s="18">
        <v>43144</v>
      </c>
      <c r="G145" s="18">
        <v>43068</v>
      </c>
      <c r="H145" s="19" t="s">
        <v>432</v>
      </c>
      <c r="I145" s="19" t="s">
        <v>433</v>
      </c>
      <c r="J145" s="19" t="s">
        <v>9</v>
      </c>
      <c r="K145" s="19" t="s">
        <v>166</v>
      </c>
      <c r="L145" s="19" t="s">
        <v>2583</v>
      </c>
      <c r="M145" s="20">
        <v>-32.950000000000003</v>
      </c>
      <c r="N145" s="20">
        <f>Mov._proveedor[[#This Row],[Importe pendiente (DL)]]*Mov._proveedor[[#Headers],[-1]]</f>
        <v>32.950000000000003</v>
      </c>
      <c r="O145" s="18">
        <f>Mov._proveedor[[#This Row],[Fecha recep. Fra.]]+30</f>
        <v>43098</v>
      </c>
      <c r="P145" s="18">
        <v>43144</v>
      </c>
      <c r="Q145" s="12">
        <f>+Mov._proveedor[[#This Row],[Fecha pago]]-Mov._proveedor[[#This Row],[Fecha correcta de pago]]</f>
        <v>46</v>
      </c>
      <c r="R145" s="12">
        <f>Mov._proveedor[[#This Row],[-1]]*Mov._proveedor[[#This Row],[Dif dates]]</f>
        <v>1515.7</v>
      </c>
      <c r="S145" s="19" t="s">
        <v>45</v>
      </c>
      <c r="T145" s="19" t="s">
        <v>46</v>
      </c>
      <c r="U145" s="19" t="s">
        <v>2584</v>
      </c>
      <c r="V145" s="19" t="s">
        <v>2585</v>
      </c>
    </row>
    <row r="146" spans="1:22" x14ac:dyDescent="0.25">
      <c r="A146" t="s">
        <v>39</v>
      </c>
      <c r="D146" s="18">
        <v>42775</v>
      </c>
      <c r="E146" s="18">
        <v>43137</v>
      </c>
      <c r="F146" s="18">
        <v>43144</v>
      </c>
      <c r="G146" s="18">
        <v>43126</v>
      </c>
      <c r="H146" s="19" t="s">
        <v>432</v>
      </c>
      <c r="I146" s="19" t="s">
        <v>433</v>
      </c>
      <c r="J146" s="19" t="s">
        <v>9</v>
      </c>
      <c r="K146" s="19" t="s">
        <v>166</v>
      </c>
      <c r="L146" s="19" t="s">
        <v>2963</v>
      </c>
      <c r="M146" s="20">
        <v>-32</v>
      </c>
      <c r="N146" s="20">
        <f>Mov._proveedor[[#This Row],[Importe pendiente (DL)]]*Mov._proveedor[[#Headers],[-1]]</f>
        <v>32</v>
      </c>
      <c r="O146" s="18">
        <f>Mov._proveedor[[#This Row],[Fecha recep. Fra.]]+30</f>
        <v>43156</v>
      </c>
      <c r="P146" s="18">
        <v>43144</v>
      </c>
      <c r="Q146" s="12">
        <f>+Mov._proveedor[[#This Row],[Fecha pago]]-Mov._proveedor[[#This Row],[Fecha correcta de pago]]</f>
        <v>-12</v>
      </c>
      <c r="R146" s="12">
        <f>Mov._proveedor[[#This Row],[-1]]*Mov._proveedor[[#This Row],[Dif dates]]</f>
        <v>-384</v>
      </c>
      <c r="S146" s="19" t="s">
        <v>45</v>
      </c>
      <c r="T146" s="19" t="s">
        <v>46</v>
      </c>
      <c r="U146" s="19" t="s">
        <v>2964</v>
      </c>
      <c r="V146" s="19" t="s">
        <v>2965</v>
      </c>
    </row>
    <row r="147" spans="1:22" x14ac:dyDescent="0.25">
      <c r="A147" t="s">
        <v>39</v>
      </c>
      <c r="D147" s="18">
        <v>42766</v>
      </c>
      <c r="E147" s="18">
        <v>43137</v>
      </c>
      <c r="F147" s="18">
        <v>43144</v>
      </c>
      <c r="G147" s="18">
        <v>43126</v>
      </c>
      <c r="H147" s="19" t="s">
        <v>432</v>
      </c>
      <c r="I147" s="19" t="s">
        <v>433</v>
      </c>
      <c r="J147" s="19" t="s">
        <v>9</v>
      </c>
      <c r="K147" s="19" t="s">
        <v>166</v>
      </c>
      <c r="L147" s="19" t="s">
        <v>2966</v>
      </c>
      <c r="M147" s="20">
        <v>-15.99</v>
      </c>
      <c r="N147" s="20">
        <f>Mov._proveedor[[#This Row],[Importe pendiente (DL)]]*Mov._proveedor[[#Headers],[-1]]</f>
        <v>15.99</v>
      </c>
      <c r="O147" s="18">
        <f>Mov._proveedor[[#This Row],[Fecha recep. Fra.]]+30</f>
        <v>43156</v>
      </c>
      <c r="P147" s="18">
        <v>43144</v>
      </c>
      <c r="Q147" s="12">
        <f>+Mov._proveedor[[#This Row],[Fecha pago]]-Mov._proveedor[[#This Row],[Fecha correcta de pago]]</f>
        <v>-12</v>
      </c>
      <c r="R147" s="12">
        <f>Mov._proveedor[[#This Row],[-1]]*Mov._proveedor[[#This Row],[Dif dates]]</f>
        <v>-191.88</v>
      </c>
      <c r="S147" s="19" t="s">
        <v>45</v>
      </c>
      <c r="T147" s="19" t="s">
        <v>46</v>
      </c>
      <c r="U147" s="19" t="s">
        <v>2967</v>
      </c>
      <c r="V147" s="19" t="s">
        <v>2968</v>
      </c>
    </row>
    <row r="148" spans="1:22" x14ac:dyDescent="0.25">
      <c r="A148" t="s">
        <v>39</v>
      </c>
      <c r="D148" s="18">
        <v>42815</v>
      </c>
      <c r="E148" s="18">
        <v>43129</v>
      </c>
      <c r="F148" s="18">
        <v>43144</v>
      </c>
      <c r="G148" s="18">
        <v>43126</v>
      </c>
      <c r="H148" s="19" t="s">
        <v>432</v>
      </c>
      <c r="I148" s="19" t="s">
        <v>433</v>
      </c>
      <c r="J148" s="19" t="s">
        <v>9</v>
      </c>
      <c r="K148" s="19" t="s">
        <v>166</v>
      </c>
      <c r="L148" s="19" t="s">
        <v>2841</v>
      </c>
      <c r="M148" s="20">
        <v>-5.5</v>
      </c>
      <c r="N148" s="20">
        <f>Mov._proveedor[[#This Row],[Importe pendiente (DL)]]*Mov._proveedor[[#Headers],[-1]]</f>
        <v>5.5</v>
      </c>
      <c r="O148" s="18">
        <f>Mov._proveedor[[#This Row],[Fecha recep. Fra.]]+30</f>
        <v>43156</v>
      </c>
      <c r="P148" s="18">
        <v>43144</v>
      </c>
      <c r="Q148" s="12">
        <f>+Mov._proveedor[[#This Row],[Fecha pago]]-Mov._proveedor[[#This Row],[Fecha correcta de pago]]</f>
        <v>-12</v>
      </c>
      <c r="R148" s="12">
        <f>Mov._proveedor[[#This Row],[-1]]*Mov._proveedor[[#This Row],[Dif dates]]</f>
        <v>-66</v>
      </c>
      <c r="S148" s="19" t="s">
        <v>45</v>
      </c>
      <c r="T148" s="19" t="s">
        <v>46</v>
      </c>
      <c r="U148" s="19" t="s">
        <v>2842</v>
      </c>
      <c r="V148" s="19" t="s">
        <v>2843</v>
      </c>
    </row>
    <row r="149" spans="1:22" x14ac:dyDescent="0.25">
      <c r="A149" t="s">
        <v>39</v>
      </c>
      <c r="D149" s="18">
        <v>43054</v>
      </c>
      <c r="E149" s="18">
        <v>43089</v>
      </c>
      <c r="F149" s="18">
        <v>43144</v>
      </c>
      <c r="G149" s="18">
        <v>43055</v>
      </c>
      <c r="H149" s="19" t="s">
        <v>754</v>
      </c>
      <c r="I149" s="19" t="s">
        <v>755</v>
      </c>
      <c r="J149" s="19" t="s">
        <v>9</v>
      </c>
      <c r="K149" s="19" t="s">
        <v>136</v>
      </c>
      <c r="L149" s="19" t="s">
        <v>2645</v>
      </c>
      <c r="M149" s="20">
        <v>-798.59999999999991</v>
      </c>
      <c r="N149" s="20">
        <f>Mov._proveedor[[#This Row],[Importe pendiente (DL)]]*Mov._proveedor[[#Headers],[-1]]</f>
        <v>798.59999999999991</v>
      </c>
      <c r="O149" s="18">
        <f>Mov._proveedor[[#This Row],[Fecha recep. Fra.]]+30</f>
        <v>43085</v>
      </c>
      <c r="P149" s="18">
        <v>43144</v>
      </c>
      <c r="Q149" s="12">
        <f>+Mov._proveedor[[#This Row],[Fecha pago]]-Mov._proveedor[[#This Row],[Fecha correcta de pago]]</f>
        <v>59</v>
      </c>
      <c r="R149" s="12">
        <f>Mov._proveedor[[#This Row],[-1]]*Mov._proveedor[[#This Row],[Dif dates]]</f>
        <v>47117.399999999994</v>
      </c>
      <c r="S149" s="19" t="s">
        <v>45</v>
      </c>
      <c r="T149" s="19" t="s">
        <v>46</v>
      </c>
      <c r="U149" s="19" t="s">
        <v>2646</v>
      </c>
      <c r="V149" s="19" t="s">
        <v>2647</v>
      </c>
    </row>
    <row r="150" spans="1:22" x14ac:dyDescent="0.25">
      <c r="A150" t="s">
        <v>39</v>
      </c>
      <c r="D150" s="18">
        <v>43054</v>
      </c>
      <c r="E150" s="18">
        <v>43090</v>
      </c>
      <c r="F150" s="18">
        <v>43144</v>
      </c>
      <c r="G150" s="18">
        <v>43055</v>
      </c>
      <c r="H150" s="19" t="s">
        <v>754</v>
      </c>
      <c r="I150" s="19" t="s">
        <v>755</v>
      </c>
      <c r="J150" s="19" t="s">
        <v>9</v>
      </c>
      <c r="K150" s="19" t="s">
        <v>166</v>
      </c>
      <c r="L150" s="19" t="s">
        <v>2653</v>
      </c>
      <c r="M150" s="20">
        <v>-403.46</v>
      </c>
      <c r="N150" s="20">
        <f>Mov._proveedor[[#This Row],[Importe pendiente (DL)]]*Mov._proveedor[[#Headers],[-1]]</f>
        <v>403.46</v>
      </c>
      <c r="O150" s="18">
        <f>Mov._proveedor[[#This Row],[Fecha recep. Fra.]]+30</f>
        <v>43085</v>
      </c>
      <c r="P150" s="18">
        <v>43144</v>
      </c>
      <c r="Q150" s="12">
        <f>+Mov._proveedor[[#This Row],[Fecha pago]]-Mov._proveedor[[#This Row],[Fecha correcta de pago]]</f>
        <v>59</v>
      </c>
      <c r="R150" s="12">
        <f>Mov._proveedor[[#This Row],[-1]]*Mov._proveedor[[#This Row],[Dif dates]]</f>
        <v>23804.14</v>
      </c>
      <c r="S150" s="19" t="s">
        <v>45</v>
      </c>
      <c r="T150" s="19" t="s">
        <v>46</v>
      </c>
      <c r="U150" s="19" t="s">
        <v>2654</v>
      </c>
      <c r="V150" s="19" t="s">
        <v>2655</v>
      </c>
    </row>
    <row r="151" spans="1:22" x14ac:dyDescent="0.25">
      <c r="A151" t="s">
        <v>39</v>
      </c>
      <c r="D151" s="18">
        <v>43039</v>
      </c>
      <c r="E151" s="18">
        <v>43131</v>
      </c>
      <c r="F151" s="18">
        <v>43144</v>
      </c>
      <c r="G151" s="18">
        <v>43074</v>
      </c>
      <c r="H151" s="19" t="s">
        <v>2476</v>
      </c>
      <c r="I151" s="19" t="s">
        <v>2477</v>
      </c>
      <c r="J151" s="19" t="s">
        <v>9</v>
      </c>
      <c r="K151" s="19" t="s">
        <v>136</v>
      </c>
      <c r="L151" s="19" t="s">
        <v>2889</v>
      </c>
      <c r="M151" s="20">
        <v>-4536.8999999999996</v>
      </c>
      <c r="N151" s="20">
        <f>Mov._proveedor[[#This Row],[Importe pendiente (DL)]]*Mov._proveedor[[#Headers],[-1]]</f>
        <v>4536.8999999999996</v>
      </c>
      <c r="O151" s="18">
        <f>Mov._proveedor[[#This Row],[Fecha recep. Fra.]]+30</f>
        <v>43104</v>
      </c>
      <c r="P151" s="18">
        <v>43144</v>
      </c>
      <c r="Q151" s="12">
        <f>+Mov._proveedor[[#This Row],[Fecha pago]]-Mov._proveedor[[#This Row],[Fecha correcta de pago]]</f>
        <v>40</v>
      </c>
      <c r="R151" s="12">
        <f>Mov._proveedor[[#This Row],[-1]]*Mov._proveedor[[#This Row],[Dif dates]]</f>
        <v>181476</v>
      </c>
      <c r="S151" s="19" t="s">
        <v>45</v>
      </c>
      <c r="T151" s="19" t="s">
        <v>46</v>
      </c>
      <c r="U151" s="19" t="s">
        <v>2890</v>
      </c>
      <c r="V151" s="19" t="s">
        <v>2891</v>
      </c>
    </row>
    <row r="152" spans="1:22" x14ac:dyDescent="0.25">
      <c r="A152" t="s">
        <v>39</v>
      </c>
      <c r="D152" s="18">
        <v>43008</v>
      </c>
      <c r="E152" s="18">
        <v>43136</v>
      </c>
      <c r="F152" s="18">
        <v>43144</v>
      </c>
      <c r="G152" s="18">
        <v>43038</v>
      </c>
      <c r="H152" s="19" t="s">
        <v>2476</v>
      </c>
      <c r="I152" s="19" t="s">
        <v>2477</v>
      </c>
      <c r="J152" s="19" t="s">
        <v>9</v>
      </c>
      <c r="K152" s="19" t="s">
        <v>136</v>
      </c>
      <c r="L152" s="19" t="s">
        <v>2918</v>
      </c>
      <c r="M152" s="20">
        <v>-4456.7</v>
      </c>
      <c r="N152" s="20">
        <f>Mov._proveedor[[#This Row],[Importe pendiente (DL)]]*Mov._proveedor[[#Headers],[-1]]</f>
        <v>4456.7</v>
      </c>
      <c r="O152" s="18">
        <f>Mov._proveedor[[#This Row],[Fecha recep. Fra.]]+30</f>
        <v>43068</v>
      </c>
      <c r="P152" s="18">
        <v>43144</v>
      </c>
      <c r="Q152" s="12">
        <f>+Mov._proveedor[[#This Row],[Fecha pago]]-Mov._proveedor[[#This Row],[Fecha correcta de pago]]</f>
        <v>76</v>
      </c>
      <c r="R152" s="12">
        <f>Mov._proveedor[[#This Row],[-1]]*Mov._proveedor[[#This Row],[Dif dates]]</f>
        <v>338709.2</v>
      </c>
      <c r="S152" s="19" t="s">
        <v>45</v>
      </c>
      <c r="T152" s="19" t="s">
        <v>46</v>
      </c>
      <c r="U152" s="19" t="s">
        <v>2919</v>
      </c>
      <c r="V152" s="19" t="s">
        <v>2920</v>
      </c>
    </row>
    <row r="153" spans="1:22" x14ac:dyDescent="0.25">
      <c r="A153" t="s">
        <v>39</v>
      </c>
      <c r="D153" s="18">
        <v>43008</v>
      </c>
      <c r="E153" s="18">
        <v>43124</v>
      </c>
      <c r="F153" s="18">
        <v>43144</v>
      </c>
      <c r="G153" s="18">
        <v>43038</v>
      </c>
      <c r="H153" s="19" t="s">
        <v>2476</v>
      </c>
      <c r="I153" s="19" t="s">
        <v>2477</v>
      </c>
      <c r="J153" s="19" t="s">
        <v>9</v>
      </c>
      <c r="K153" s="19" t="s">
        <v>166</v>
      </c>
      <c r="L153" s="19" t="s">
        <v>2726</v>
      </c>
      <c r="M153" s="20">
        <v>-1309.6100000000001</v>
      </c>
      <c r="N153" s="20">
        <f>Mov._proveedor[[#This Row],[Importe pendiente (DL)]]*Mov._proveedor[[#Headers],[-1]]</f>
        <v>1309.6100000000001</v>
      </c>
      <c r="O153" s="18">
        <f>Mov._proveedor[[#This Row],[Fecha recep. Fra.]]+30</f>
        <v>43068</v>
      </c>
      <c r="P153" s="18">
        <v>43144</v>
      </c>
      <c r="Q153" s="12">
        <f>+Mov._proveedor[[#This Row],[Fecha pago]]-Mov._proveedor[[#This Row],[Fecha correcta de pago]]</f>
        <v>76</v>
      </c>
      <c r="R153" s="12">
        <f>Mov._proveedor[[#This Row],[-1]]*Mov._proveedor[[#This Row],[Dif dates]]</f>
        <v>99530.360000000015</v>
      </c>
      <c r="S153" s="19" t="s">
        <v>45</v>
      </c>
      <c r="T153" s="19" t="s">
        <v>46</v>
      </c>
      <c r="U153" s="19" t="s">
        <v>2727</v>
      </c>
      <c r="V153" s="19" t="s">
        <v>2728</v>
      </c>
    </row>
    <row r="154" spans="1:22" x14ac:dyDescent="0.25">
      <c r="A154" t="s">
        <v>39</v>
      </c>
      <c r="D154" s="18">
        <v>43047</v>
      </c>
      <c r="E154" s="18">
        <v>43124</v>
      </c>
      <c r="F154" s="18">
        <v>43144</v>
      </c>
      <c r="G154" s="18">
        <v>43048</v>
      </c>
      <c r="H154" s="19" t="s">
        <v>2741</v>
      </c>
      <c r="I154" s="19" t="s">
        <v>1158</v>
      </c>
      <c r="J154" s="19" t="s">
        <v>9</v>
      </c>
      <c r="K154" s="19" t="s">
        <v>136</v>
      </c>
      <c r="L154" s="19" t="s">
        <v>2742</v>
      </c>
      <c r="M154" s="20">
        <v>-423.5</v>
      </c>
      <c r="N154" s="20">
        <f>Mov._proveedor[[#This Row],[Importe pendiente (DL)]]*Mov._proveedor[[#Headers],[-1]]</f>
        <v>423.5</v>
      </c>
      <c r="O154" s="18">
        <f>Mov._proveedor[[#This Row],[Fecha recep. Fra.]]+30</f>
        <v>43078</v>
      </c>
      <c r="P154" s="18">
        <v>43144</v>
      </c>
      <c r="Q154" s="12">
        <f>+Mov._proveedor[[#This Row],[Fecha pago]]-Mov._proveedor[[#This Row],[Fecha correcta de pago]]</f>
        <v>66</v>
      </c>
      <c r="R154" s="12">
        <f>Mov._proveedor[[#This Row],[-1]]*Mov._proveedor[[#This Row],[Dif dates]]</f>
        <v>27951</v>
      </c>
      <c r="S154" s="19" t="s">
        <v>45</v>
      </c>
      <c r="T154" s="19" t="s">
        <v>46</v>
      </c>
      <c r="U154" s="19" t="s">
        <v>2743</v>
      </c>
      <c r="V154" s="19" t="s">
        <v>2744</v>
      </c>
    </row>
    <row r="155" spans="1:22" x14ac:dyDescent="0.25">
      <c r="A155" t="s">
        <v>39</v>
      </c>
      <c r="D155" s="18">
        <v>43046</v>
      </c>
      <c r="E155" s="18">
        <v>43069</v>
      </c>
      <c r="F155" s="18">
        <v>43144</v>
      </c>
      <c r="G155" s="18">
        <v>43049</v>
      </c>
      <c r="H155" s="19" t="s">
        <v>690</v>
      </c>
      <c r="I155" s="19" t="s">
        <v>691</v>
      </c>
      <c r="J155" s="19" t="s">
        <v>9</v>
      </c>
      <c r="K155" s="19" t="s">
        <v>166</v>
      </c>
      <c r="L155" s="19" t="s">
        <v>2562</v>
      </c>
      <c r="M155" s="20">
        <v>-365.3</v>
      </c>
      <c r="N155" s="20">
        <f>Mov._proveedor[[#This Row],[Importe pendiente (DL)]]*Mov._proveedor[[#Headers],[-1]]</f>
        <v>365.3</v>
      </c>
      <c r="O155" s="18">
        <f>Mov._proveedor[[#This Row],[Fecha recep. Fra.]]+30</f>
        <v>43079</v>
      </c>
      <c r="P155" s="18">
        <v>43144</v>
      </c>
      <c r="Q155" s="12">
        <f>+Mov._proveedor[[#This Row],[Fecha pago]]-Mov._proveedor[[#This Row],[Fecha correcta de pago]]</f>
        <v>65</v>
      </c>
      <c r="R155" s="12">
        <f>Mov._proveedor[[#This Row],[-1]]*Mov._proveedor[[#This Row],[Dif dates]]</f>
        <v>23744.5</v>
      </c>
      <c r="S155" s="19" t="s">
        <v>45</v>
      </c>
      <c r="T155" s="19" t="s">
        <v>46</v>
      </c>
      <c r="U155" s="19" t="s">
        <v>2563</v>
      </c>
      <c r="V155" s="19" t="s">
        <v>2564</v>
      </c>
    </row>
    <row r="156" spans="1:22" x14ac:dyDescent="0.25">
      <c r="A156" t="s">
        <v>39</v>
      </c>
      <c r="D156" s="18">
        <v>43053</v>
      </c>
      <c r="E156" s="18">
        <v>43087</v>
      </c>
      <c r="F156" s="18">
        <v>43144</v>
      </c>
      <c r="G156" s="18">
        <v>43056</v>
      </c>
      <c r="H156" s="19" t="s">
        <v>690</v>
      </c>
      <c r="I156" s="19" t="s">
        <v>691</v>
      </c>
      <c r="J156" s="19" t="s">
        <v>9</v>
      </c>
      <c r="K156" s="19" t="s">
        <v>166</v>
      </c>
      <c r="L156" s="19" t="s">
        <v>2636</v>
      </c>
      <c r="M156" s="20">
        <v>-22.09</v>
      </c>
      <c r="N156" s="20">
        <f>Mov._proveedor[[#This Row],[Importe pendiente (DL)]]*Mov._proveedor[[#Headers],[-1]]</f>
        <v>22.09</v>
      </c>
      <c r="O156" s="18">
        <f>Mov._proveedor[[#This Row],[Fecha recep. Fra.]]+30</f>
        <v>43086</v>
      </c>
      <c r="P156" s="18">
        <v>43144</v>
      </c>
      <c r="Q156" s="12">
        <f>+Mov._proveedor[[#This Row],[Fecha pago]]-Mov._proveedor[[#This Row],[Fecha correcta de pago]]</f>
        <v>58</v>
      </c>
      <c r="R156" s="12">
        <f>Mov._proveedor[[#This Row],[-1]]*Mov._proveedor[[#This Row],[Dif dates]]</f>
        <v>1281.22</v>
      </c>
      <c r="S156" s="19" t="s">
        <v>45</v>
      </c>
      <c r="T156" s="19" t="s">
        <v>46</v>
      </c>
      <c r="U156" s="19" t="s">
        <v>2637</v>
      </c>
      <c r="V156" s="19" t="s">
        <v>2638</v>
      </c>
    </row>
    <row r="157" spans="1:22" x14ac:dyDescent="0.25">
      <c r="A157" t="s">
        <v>39</v>
      </c>
      <c r="D157" s="18">
        <v>43052</v>
      </c>
      <c r="E157" s="18">
        <v>43069</v>
      </c>
      <c r="F157" s="18">
        <v>43144</v>
      </c>
      <c r="G157" s="18">
        <v>43056</v>
      </c>
      <c r="H157" s="19" t="s">
        <v>690</v>
      </c>
      <c r="I157" s="19" t="s">
        <v>691</v>
      </c>
      <c r="J157" s="19" t="s">
        <v>9</v>
      </c>
      <c r="K157" s="19" t="s">
        <v>136</v>
      </c>
      <c r="L157" s="19" t="s">
        <v>2542</v>
      </c>
      <c r="M157" s="20">
        <v>-16</v>
      </c>
      <c r="N157" s="20">
        <f>Mov._proveedor[[#This Row],[Importe pendiente (DL)]]*Mov._proveedor[[#Headers],[-1]]</f>
        <v>16</v>
      </c>
      <c r="O157" s="18">
        <f>Mov._proveedor[[#This Row],[Fecha recep. Fra.]]+30</f>
        <v>43086</v>
      </c>
      <c r="P157" s="18">
        <v>43144</v>
      </c>
      <c r="Q157" s="12">
        <f>+Mov._proveedor[[#This Row],[Fecha pago]]-Mov._proveedor[[#This Row],[Fecha correcta de pago]]</f>
        <v>58</v>
      </c>
      <c r="R157" s="12">
        <f>Mov._proveedor[[#This Row],[-1]]*Mov._proveedor[[#This Row],[Dif dates]]</f>
        <v>928</v>
      </c>
      <c r="S157" s="19" t="s">
        <v>45</v>
      </c>
      <c r="T157" s="19" t="s">
        <v>46</v>
      </c>
      <c r="U157" s="19" t="s">
        <v>2543</v>
      </c>
      <c r="V157" s="19" t="s">
        <v>2544</v>
      </c>
    </row>
    <row r="158" spans="1:22" x14ac:dyDescent="0.25">
      <c r="A158" t="s">
        <v>39</v>
      </c>
      <c r="D158" s="18">
        <v>43054</v>
      </c>
      <c r="E158" s="18">
        <v>43090</v>
      </c>
      <c r="F158" s="18">
        <v>43144</v>
      </c>
      <c r="G158" s="18">
        <v>43061</v>
      </c>
      <c r="H158" s="19" t="s">
        <v>725</v>
      </c>
      <c r="I158" s="19" t="s">
        <v>726</v>
      </c>
      <c r="J158" s="19" t="s">
        <v>9</v>
      </c>
      <c r="K158" s="19" t="s">
        <v>136</v>
      </c>
      <c r="L158" s="19" t="s">
        <v>2665</v>
      </c>
      <c r="M158" s="20">
        <v>-99.22</v>
      </c>
      <c r="N158" s="20">
        <f>Mov._proveedor[[#This Row],[Importe pendiente (DL)]]*Mov._proveedor[[#Headers],[-1]]</f>
        <v>99.22</v>
      </c>
      <c r="O158" s="18">
        <f>Mov._proveedor[[#This Row],[Fecha recep. Fra.]]+30</f>
        <v>43091</v>
      </c>
      <c r="P158" s="18">
        <v>43144</v>
      </c>
      <c r="Q158" s="12">
        <f>+Mov._proveedor[[#This Row],[Fecha pago]]-Mov._proveedor[[#This Row],[Fecha correcta de pago]]</f>
        <v>53</v>
      </c>
      <c r="R158" s="12">
        <f>Mov._proveedor[[#This Row],[-1]]*Mov._proveedor[[#This Row],[Dif dates]]</f>
        <v>5258.66</v>
      </c>
      <c r="S158" s="19" t="s">
        <v>45</v>
      </c>
      <c r="T158" s="19" t="s">
        <v>46</v>
      </c>
      <c r="U158" s="19" t="s">
        <v>2666</v>
      </c>
      <c r="V158" s="19" t="s">
        <v>2667</v>
      </c>
    </row>
    <row r="159" spans="1:22" x14ac:dyDescent="0.25">
      <c r="A159" t="s">
        <v>39</v>
      </c>
      <c r="D159" s="18">
        <v>42901</v>
      </c>
      <c r="E159" s="18">
        <v>43136</v>
      </c>
      <c r="F159" s="18">
        <v>43144</v>
      </c>
      <c r="G159" s="18">
        <v>42902</v>
      </c>
      <c r="H159" s="19" t="s">
        <v>213</v>
      </c>
      <c r="I159" s="19" t="s">
        <v>214</v>
      </c>
      <c r="J159" s="19" t="s">
        <v>9</v>
      </c>
      <c r="K159" s="19" t="s">
        <v>136</v>
      </c>
      <c r="L159" s="19" t="s">
        <v>2937</v>
      </c>
      <c r="M159" s="20">
        <v>-123.76</v>
      </c>
      <c r="N159" s="20">
        <f>Mov._proveedor[[#This Row],[Importe pendiente (DL)]]*Mov._proveedor[[#Headers],[-1]]</f>
        <v>123.76</v>
      </c>
      <c r="O159" s="18">
        <f>Mov._proveedor[[#This Row],[Fecha recep. Fra.]]+30</f>
        <v>42932</v>
      </c>
      <c r="P159" s="18">
        <v>43144</v>
      </c>
      <c r="Q159" s="12">
        <f>+Mov._proveedor[[#This Row],[Fecha pago]]-Mov._proveedor[[#This Row],[Fecha correcta de pago]]</f>
        <v>212</v>
      </c>
      <c r="R159" s="12">
        <f>Mov._proveedor[[#This Row],[-1]]*Mov._proveedor[[#This Row],[Dif dates]]</f>
        <v>26237.120000000003</v>
      </c>
      <c r="S159" s="19" t="s">
        <v>45</v>
      </c>
      <c r="T159" s="19" t="s">
        <v>46</v>
      </c>
      <c r="U159" s="19" t="s">
        <v>2938</v>
      </c>
      <c r="V159" s="19" t="s">
        <v>2939</v>
      </c>
    </row>
    <row r="160" spans="1:22" x14ac:dyDescent="0.25">
      <c r="A160" t="s">
        <v>39</v>
      </c>
      <c r="D160" s="18">
        <v>43103</v>
      </c>
      <c r="E160" s="18">
        <v>43144</v>
      </c>
      <c r="F160" s="18">
        <v>43134</v>
      </c>
      <c r="G160" s="18">
        <v>43103</v>
      </c>
      <c r="H160" s="19" t="s">
        <v>3068</v>
      </c>
      <c r="I160" s="19" t="s">
        <v>3069</v>
      </c>
      <c r="J160" s="19" t="s">
        <v>9</v>
      </c>
      <c r="K160" s="19" t="s">
        <v>136</v>
      </c>
      <c r="L160" s="19" t="s">
        <v>3070</v>
      </c>
      <c r="M160" s="20">
        <v>-1621.0800000000002</v>
      </c>
      <c r="N160" s="20">
        <f>Mov._proveedor[[#This Row],[Importe pendiente (DL)]]*Mov._proveedor[[#Headers],[-1]]</f>
        <v>1621.0800000000002</v>
      </c>
      <c r="O160" s="18">
        <f>Mov._proveedor[[#This Row],[Fecha recep. Fra.]]+30</f>
        <v>43133</v>
      </c>
      <c r="P160" s="18">
        <v>43144</v>
      </c>
      <c r="Q160" s="12">
        <f>+Mov._proveedor[[#This Row],[Fecha pago]]-Mov._proveedor[[#This Row],[Fecha correcta de pago]]</f>
        <v>11</v>
      </c>
      <c r="R160" s="12">
        <f>Mov._proveedor[[#This Row],[-1]]*Mov._proveedor[[#This Row],[Dif dates]]</f>
        <v>17831.88</v>
      </c>
      <c r="S160" s="19" t="s">
        <v>45</v>
      </c>
      <c r="T160" s="19" t="s">
        <v>3071</v>
      </c>
      <c r="U160" s="19" t="s">
        <v>3072</v>
      </c>
      <c r="V160" s="19" t="s">
        <v>3073</v>
      </c>
    </row>
    <row r="161" spans="1:22" x14ac:dyDescent="0.25">
      <c r="A161" t="s">
        <v>39</v>
      </c>
      <c r="D161" s="18">
        <v>43103</v>
      </c>
      <c r="E161" s="18">
        <v>43144</v>
      </c>
      <c r="F161" s="18">
        <v>43134</v>
      </c>
      <c r="G161" s="18">
        <v>43103</v>
      </c>
      <c r="H161" s="19" t="s">
        <v>3068</v>
      </c>
      <c r="I161" s="19" t="s">
        <v>3069</v>
      </c>
      <c r="J161" s="19" t="s">
        <v>3074</v>
      </c>
      <c r="K161" s="19" t="s">
        <v>136</v>
      </c>
      <c r="L161" s="19" t="s">
        <v>3075</v>
      </c>
      <c r="M161" s="20">
        <v>-1621.0800000000002</v>
      </c>
      <c r="N161" s="20">
        <f>Mov._proveedor[[#This Row],[Importe pendiente (DL)]]*Mov._proveedor[[#Headers],[-1]]</f>
        <v>1621.0800000000002</v>
      </c>
      <c r="O161" s="18">
        <f>Mov._proveedor[[#This Row],[Fecha recep. Fra.]]+30</f>
        <v>43133</v>
      </c>
      <c r="P161" s="18">
        <v>43144</v>
      </c>
      <c r="Q161" s="12">
        <f>+Mov._proveedor[[#This Row],[Fecha pago]]-Mov._proveedor[[#This Row],[Fecha correcta de pago]]</f>
        <v>11</v>
      </c>
      <c r="R161" s="12">
        <f>Mov._proveedor[[#This Row],[-1]]*Mov._proveedor[[#This Row],[Dif dates]]</f>
        <v>17831.88</v>
      </c>
      <c r="S161" s="19" t="s">
        <v>45</v>
      </c>
      <c r="T161" s="19" t="s">
        <v>3071</v>
      </c>
      <c r="U161" s="19" t="s">
        <v>3072</v>
      </c>
      <c r="V161" s="19" t="s">
        <v>3073</v>
      </c>
    </row>
    <row r="162" spans="1:22" x14ac:dyDescent="0.25">
      <c r="A162" t="s">
        <v>39</v>
      </c>
      <c r="D162" s="18">
        <v>43110</v>
      </c>
      <c r="E162" s="18">
        <v>43119</v>
      </c>
      <c r="F162" s="18">
        <v>43144</v>
      </c>
      <c r="G162" s="18">
        <v>43110</v>
      </c>
      <c r="H162" s="19" t="s">
        <v>62</v>
      </c>
      <c r="I162" s="19" t="s">
        <v>27</v>
      </c>
      <c r="J162" s="19" t="s">
        <v>9</v>
      </c>
      <c r="K162" s="19" t="s">
        <v>136</v>
      </c>
      <c r="L162" s="19" t="s">
        <v>2697</v>
      </c>
      <c r="M162" s="20">
        <v>-27753.829999999998</v>
      </c>
      <c r="N162" s="20">
        <f>Mov._proveedor[[#This Row],[Importe pendiente (DL)]]*Mov._proveedor[[#Headers],[-1]]</f>
        <v>27753.829999999998</v>
      </c>
      <c r="O162" s="18">
        <f>Mov._proveedor[[#This Row],[Fecha recep. Fra.]]+30</f>
        <v>43140</v>
      </c>
      <c r="P162" s="18">
        <v>43144</v>
      </c>
      <c r="Q162" s="12">
        <f>+Mov._proveedor[[#This Row],[Fecha pago]]-Mov._proveedor[[#This Row],[Fecha correcta de pago]]</f>
        <v>4</v>
      </c>
      <c r="R162" s="12">
        <f>Mov._proveedor[[#This Row],[-1]]*Mov._proveedor[[#This Row],[Dif dates]]</f>
        <v>111015.31999999999</v>
      </c>
      <c r="S162" s="19" t="s">
        <v>45</v>
      </c>
      <c r="T162" s="19" t="s">
        <v>46</v>
      </c>
      <c r="U162" s="19" t="s">
        <v>2698</v>
      </c>
      <c r="V162" s="19" t="s">
        <v>2699</v>
      </c>
    </row>
    <row r="163" spans="1:22" x14ac:dyDescent="0.25">
      <c r="A163" t="s">
        <v>39</v>
      </c>
      <c r="D163" s="18">
        <v>43073</v>
      </c>
      <c r="E163" s="18">
        <v>43081</v>
      </c>
      <c r="F163" s="18">
        <v>43144</v>
      </c>
      <c r="G163" s="18">
        <v>43074</v>
      </c>
      <c r="H163" s="19" t="s">
        <v>62</v>
      </c>
      <c r="I163" s="19" t="s">
        <v>27</v>
      </c>
      <c r="J163" s="19" t="s">
        <v>9</v>
      </c>
      <c r="K163" s="19" t="s">
        <v>166</v>
      </c>
      <c r="L163" s="19" t="s">
        <v>2614</v>
      </c>
      <c r="M163" s="20">
        <v>-41.4</v>
      </c>
      <c r="N163" s="20">
        <f>Mov._proveedor[[#This Row],[Importe pendiente (DL)]]*Mov._proveedor[[#Headers],[-1]]</f>
        <v>41.4</v>
      </c>
      <c r="O163" s="18">
        <f>Mov._proveedor[[#This Row],[Fecha recep. Fra.]]+30</f>
        <v>43104</v>
      </c>
      <c r="P163" s="18">
        <v>43144</v>
      </c>
      <c r="Q163" s="12">
        <f>+Mov._proveedor[[#This Row],[Fecha pago]]-Mov._proveedor[[#This Row],[Fecha correcta de pago]]</f>
        <v>40</v>
      </c>
      <c r="R163" s="12">
        <f>Mov._proveedor[[#This Row],[-1]]*Mov._proveedor[[#This Row],[Dif dates]]</f>
        <v>1656</v>
      </c>
      <c r="S163" s="19" t="s">
        <v>45</v>
      </c>
      <c r="T163" s="19" t="s">
        <v>46</v>
      </c>
      <c r="U163" s="19" t="s">
        <v>2615</v>
      </c>
      <c r="V163" s="19" t="s">
        <v>2616</v>
      </c>
    </row>
    <row r="164" spans="1:22" x14ac:dyDescent="0.25">
      <c r="A164" t="s">
        <v>39</v>
      </c>
      <c r="D164" s="18">
        <v>43103</v>
      </c>
      <c r="E164" s="18">
        <v>43119</v>
      </c>
      <c r="F164" s="18">
        <v>43144</v>
      </c>
      <c r="G164" s="18">
        <v>43105</v>
      </c>
      <c r="H164" s="19" t="s">
        <v>62</v>
      </c>
      <c r="I164" s="19" t="s">
        <v>27</v>
      </c>
      <c r="J164" s="19" t="s">
        <v>9</v>
      </c>
      <c r="K164" s="19" t="s">
        <v>166</v>
      </c>
      <c r="L164" s="19" t="s">
        <v>2714</v>
      </c>
      <c r="M164" s="20">
        <v>-41.4</v>
      </c>
      <c r="N164" s="20">
        <f>Mov._proveedor[[#This Row],[Importe pendiente (DL)]]*Mov._proveedor[[#Headers],[-1]]</f>
        <v>41.4</v>
      </c>
      <c r="O164" s="18">
        <f>Mov._proveedor[[#This Row],[Fecha recep. Fra.]]+30</f>
        <v>43135</v>
      </c>
      <c r="P164" s="18">
        <v>43144</v>
      </c>
      <c r="Q164" s="12">
        <f>+Mov._proveedor[[#This Row],[Fecha pago]]-Mov._proveedor[[#This Row],[Fecha correcta de pago]]</f>
        <v>9</v>
      </c>
      <c r="R164" s="12">
        <f>Mov._proveedor[[#This Row],[-1]]*Mov._proveedor[[#This Row],[Dif dates]]</f>
        <v>372.59999999999997</v>
      </c>
      <c r="S164" s="19" t="s">
        <v>45</v>
      </c>
      <c r="T164" s="19" t="s">
        <v>46</v>
      </c>
      <c r="U164" s="19" t="s">
        <v>2715</v>
      </c>
      <c r="V164" s="19" t="s">
        <v>2716</v>
      </c>
    </row>
    <row r="165" spans="1:22" x14ac:dyDescent="0.25">
      <c r="A165" t="s">
        <v>39</v>
      </c>
      <c r="D165" s="18">
        <v>43100</v>
      </c>
      <c r="E165" s="18">
        <v>43136</v>
      </c>
      <c r="F165" s="18">
        <v>43144</v>
      </c>
      <c r="G165" s="18">
        <v>43124</v>
      </c>
      <c r="H165" s="19" t="s">
        <v>1078</v>
      </c>
      <c r="I165" s="19" t="s">
        <v>1079</v>
      </c>
      <c r="J165" s="19" t="s">
        <v>9</v>
      </c>
      <c r="K165" s="19" t="s">
        <v>136</v>
      </c>
      <c r="L165" s="19" t="s">
        <v>2931</v>
      </c>
      <c r="M165" s="20">
        <v>-1734.38</v>
      </c>
      <c r="N165" s="20">
        <f>Mov._proveedor[[#This Row],[Importe pendiente (DL)]]*Mov._proveedor[[#Headers],[-1]]</f>
        <v>1734.38</v>
      </c>
      <c r="O165" s="18">
        <f>Mov._proveedor[[#This Row],[Fecha recep. Fra.]]+30</f>
        <v>43154</v>
      </c>
      <c r="P165" s="18">
        <v>43144</v>
      </c>
      <c r="Q165" s="12">
        <f>+Mov._proveedor[[#This Row],[Fecha pago]]-Mov._proveedor[[#This Row],[Fecha correcta de pago]]</f>
        <v>-10</v>
      </c>
      <c r="R165" s="12">
        <f>Mov._proveedor[[#This Row],[-1]]*Mov._proveedor[[#This Row],[Dif dates]]</f>
        <v>-17343.800000000003</v>
      </c>
      <c r="S165" s="19" t="s">
        <v>45</v>
      </c>
      <c r="T165" s="19" t="s">
        <v>46</v>
      </c>
      <c r="U165" s="19" t="s">
        <v>2932</v>
      </c>
      <c r="V165" s="19" t="s">
        <v>2933</v>
      </c>
    </row>
    <row r="166" spans="1:22" x14ac:dyDescent="0.25">
      <c r="A166" t="s">
        <v>39</v>
      </c>
      <c r="D166" s="18">
        <v>43057</v>
      </c>
      <c r="E166" s="18">
        <v>43090</v>
      </c>
      <c r="F166" s="18">
        <v>43144</v>
      </c>
      <c r="G166" s="18">
        <v>43062</v>
      </c>
      <c r="H166" s="19" t="s">
        <v>749</v>
      </c>
      <c r="I166" s="19" t="s">
        <v>750</v>
      </c>
      <c r="J166" s="19" t="s">
        <v>9</v>
      </c>
      <c r="K166" s="19" t="s">
        <v>136</v>
      </c>
      <c r="L166" s="19" t="s">
        <v>2659</v>
      </c>
      <c r="M166" s="20">
        <v>-431.89</v>
      </c>
      <c r="N166" s="20">
        <f>Mov._proveedor[[#This Row],[Importe pendiente (DL)]]*Mov._proveedor[[#Headers],[-1]]</f>
        <v>431.89</v>
      </c>
      <c r="O166" s="18">
        <f>Mov._proveedor[[#This Row],[Fecha recep. Fra.]]+30</f>
        <v>43092</v>
      </c>
      <c r="P166" s="18">
        <v>43144</v>
      </c>
      <c r="Q166" s="12">
        <f>+Mov._proveedor[[#This Row],[Fecha pago]]-Mov._proveedor[[#This Row],[Fecha correcta de pago]]</f>
        <v>52</v>
      </c>
      <c r="R166" s="12">
        <f>Mov._proveedor[[#This Row],[-1]]*Mov._proveedor[[#This Row],[Dif dates]]</f>
        <v>22458.28</v>
      </c>
      <c r="S166" s="19" t="s">
        <v>45</v>
      </c>
      <c r="T166" s="19" t="s">
        <v>46</v>
      </c>
      <c r="U166" s="19" t="s">
        <v>2660</v>
      </c>
      <c r="V166" s="19" t="s">
        <v>2661</v>
      </c>
    </row>
    <row r="167" spans="1:22" x14ac:dyDescent="0.25">
      <c r="A167" t="s">
        <v>39</v>
      </c>
      <c r="D167" s="18">
        <v>43050</v>
      </c>
      <c r="E167" s="18">
        <v>43090</v>
      </c>
      <c r="F167" s="18">
        <v>43144</v>
      </c>
      <c r="G167" s="18">
        <v>43056</v>
      </c>
      <c r="H167" s="19" t="s">
        <v>749</v>
      </c>
      <c r="I167" s="19" t="s">
        <v>750</v>
      </c>
      <c r="J167" s="19" t="s">
        <v>9</v>
      </c>
      <c r="K167" s="19" t="s">
        <v>136</v>
      </c>
      <c r="L167" s="19" t="s">
        <v>2662</v>
      </c>
      <c r="M167" s="20">
        <v>-242.67</v>
      </c>
      <c r="N167" s="20">
        <f>Mov._proveedor[[#This Row],[Importe pendiente (DL)]]*Mov._proveedor[[#Headers],[-1]]</f>
        <v>242.67</v>
      </c>
      <c r="O167" s="18">
        <f>Mov._proveedor[[#This Row],[Fecha recep. Fra.]]+30</f>
        <v>43086</v>
      </c>
      <c r="P167" s="18">
        <v>43144</v>
      </c>
      <c r="Q167" s="12">
        <f>+Mov._proveedor[[#This Row],[Fecha pago]]-Mov._proveedor[[#This Row],[Fecha correcta de pago]]</f>
        <v>58</v>
      </c>
      <c r="R167" s="12">
        <f>Mov._proveedor[[#This Row],[-1]]*Mov._proveedor[[#This Row],[Dif dates]]</f>
        <v>14074.859999999999</v>
      </c>
      <c r="S167" s="19" t="s">
        <v>45</v>
      </c>
      <c r="T167" s="19" t="s">
        <v>46</v>
      </c>
      <c r="U167" s="19" t="s">
        <v>2663</v>
      </c>
      <c r="V167" s="19" t="s">
        <v>2664</v>
      </c>
    </row>
    <row r="168" spans="1:22" x14ac:dyDescent="0.25">
      <c r="A168" t="s">
        <v>39</v>
      </c>
      <c r="D168" s="18">
        <v>42861</v>
      </c>
      <c r="E168" s="18">
        <v>43146</v>
      </c>
      <c r="F168" s="18">
        <v>42892</v>
      </c>
      <c r="G168" s="18">
        <v>42871</v>
      </c>
      <c r="H168" s="19" t="s">
        <v>749</v>
      </c>
      <c r="I168" s="19" t="s">
        <v>750</v>
      </c>
      <c r="J168" s="19" t="s">
        <v>9</v>
      </c>
      <c r="K168" s="19" t="s">
        <v>135</v>
      </c>
      <c r="L168" s="19" t="s">
        <v>3103</v>
      </c>
      <c r="M168" s="20">
        <v>-205.70000000000002</v>
      </c>
      <c r="N168" s="20">
        <f>Mov._proveedor[[#This Row],[Importe pendiente (DL)]]*Mov._proveedor[[#Headers],[-1]]</f>
        <v>205.70000000000002</v>
      </c>
      <c r="O168" s="18">
        <f>Mov._proveedor[[#This Row],[Fecha recep. Fra.]]+30</f>
        <v>42901</v>
      </c>
      <c r="P168" s="18">
        <v>43146</v>
      </c>
      <c r="Q168" s="12">
        <f>+Mov._proveedor[[#This Row],[Fecha pago]]-Mov._proveedor[[#This Row],[Fecha correcta de pago]]</f>
        <v>245</v>
      </c>
      <c r="R168" s="12">
        <f>Mov._proveedor[[#This Row],[-1]]*Mov._proveedor[[#This Row],[Dif dates]]</f>
        <v>50396.500000000007</v>
      </c>
      <c r="S168" s="19" t="s">
        <v>45</v>
      </c>
      <c r="T168" s="19" t="s">
        <v>46</v>
      </c>
      <c r="U168" s="19" t="s">
        <v>3104</v>
      </c>
      <c r="V168" s="19" t="s">
        <v>3105</v>
      </c>
    </row>
    <row r="169" spans="1:22" x14ac:dyDescent="0.25">
      <c r="A169" t="s">
        <v>39</v>
      </c>
      <c r="D169" s="18">
        <v>43110</v>
      </c>
      <c r="E169" s="18">
        <v>43159</v>
      </c>
      <c r="F169" s="18">
        <v>43110</v>
      </c>
      <c r="G169" s="18">
        <v>43123</v>
      </c>
      <c r="H169" s="19" t="s">
        <v>3121</v>
      </c>
      <c r="I169" s="19" t="s">
        <v>3122</v>
      </c>
      <c r="J169" s="19" t="s">
        <v>9</v>
      </c>
      <c r="K169" s="19" t="s">
        <v>135</v>
      </c>
      <c r="L169" s="19" t="s">
        <v>3123</v>
      </c>
      <c r="M169" s="20">
        <v>-955.74000000000012</v>
      </c>
      <c r="N169" s="20">
        <f>Mov._proveedor[[#This Row],[Importe pendiente (DL)]]*Mov._proveedor[[#Headers],[-1]]</f>
        <v>955.74000000000012</v>
      </c>
      <c r="O169" s="18">
        <f>Mov._proveedor[[#This Row],[Fecha recep. Fra.]]+30</f>
        <v>43153</v>
      </c>
      <c r="P169" s="18">
        <v>43159</v>
      </c>
      <c r="Q169" s="12">
        <f>+Mov._proveedor[[#This Row],[Fecha pago]]-Mov._proveedor[[#This Row],[Fecha correcta de pago]]</f>
        <v>6</v>
      </c>
      <c r="R169" s="12">
        <f>Mov._proveedor[[#This Row],[-1]]*Mov._proveedor[[#This Row],[Dif dates]]</f>
        <v>5734.4400000000005</v>
      </c>
      <c r="S169" s="19" t="s">
        <v>45</v>
      </c>
      <c r="T169" s="19" t="s">
        <v>2928</v>
      </c>
      <c r="U169" s="19" t="s">
        <v>3124</v>
      </c>
      <c r="V169" s="19" t="s">
        <v>3125</v>
      </c>
    </row>
    <row r="170" spans="1:22" x14ac:dyDescent="0.25">
      <c r="A170" t="s">
        <v>39</v>
      </c>
      <c r="D170" s="18">
        <v>43054</v>
      </c>
      <c r="E170" s="18">
        <v>43116</v>
      </c>
      <c r="F170" s="18">
        <v>43146</v>
      </c>
      <c r="G170" s="18">
        <v>43060</v>
      </c>
      <c r="H170" s="19" t="s">
        <v>2449</v>
      </c>
      <c r="I170" s="19" t="s">
        <v>2450</v>
      </c>
      <c r="J170" s="19" t="s">
        <v>9</v>
      </c>
      <c r="K170" s="19" t="s">
        <v>135</v>
      </c>
      <c r="L170" s="19" t="s">
        <v>2691</v>
      </c>
      <c r="M170" s="20">
        <v>-151.72</v>
      </c>
      <c r="N170" s="20">
        <f>Mov._proveedor[[#This Row],[Importe pendiente (DL)]]*Mov._proveedor[[#Headers],[-1]]</f>
        <v>151.72</v>
      </c>
      <c r="O170" s="18">
        <f>Mov._proveedor[[#This Row],[Fecha recep. Fra.]]+30</f>
        <v>43090</v>
      </c>
      <c r="P170" s="18">
        <v>43146</v>
      </c>
      <c r="Q170" s="12">
        <f>+Mov._proveedor[[#This Row],[Fecha pago]]-Mov._proveedor[[#This Row],[Fecha correcta de pago]]</f>
        <v>56</v>
      </c>
      <c r="R170" s="12">
        <f>Mov._proveedor[[#This Row],[-1]]*Mov._proveedor[[#This Row],[Dif dates]]</f>
        <v>8496.32</v>
      </c>
      <c r="S170" s="19" t="s">
        <v>45</v>
      </c>
      <c r="T170" s="19" t="s">
        <v>46</v>
      </c>
      <c r="U170" s="19" t="s">
        <v>2692</v>
      </c>
      <c r="V170" s="19" t="s">
        <v>2693</v>
      </c>
    </row>
    <row r="171" spans="1:22" x14ac:dyDescent="0.25">
      <c r="A171" t="s">
        <v>39</v>
      </c>
      <c r="D171" s="18">
        <v>43039</v>
      </c>
      <c r="E171" s="18">
        <v>43139</v>
      </c>
      <c r="F171" s="18">
        <v>43144</v>
      </c>
      <c r="G171" s="18">
        <v>43045</v>
      </c>
      <c r="H171" s="19" t="s">
        <v>537</v>
      </c>
      <c r="I171" s="19" t="s">
        <v>538</v>
      </c>
      <c r="J171" s="19" t="s">
        <v>9</v>
      </c>
      <c r="K171" s="19" t="s">
        <v>136</v>
      </c>
      <c r="L171" s="19" t="s">
        <v>552</v>
      </c>
      <c r="M171" s="20">
        <v>-4665.74</v>
      </c>
      <c r="N171" s="20">
        <f>Mov._proveedor[[#This Row],[Importe pendiente (DL)]]*Mov._proveedor[[#Headers],[-1]]</f>
        <v>4665.74</v>
      </c>
      <c r="O171" s="18">
        <f>Mov._proveedor[[#This Row],[Fecha recep. Fra.]]+30</f>
        <v>43075</v>
      </c>
      <c r="P171" s="18">
        <v>43144</v>
      </c>
      <c r="Q171" s="12">
        <f>+Mov._proveedor[[#This Row],[Fecha pago]]-Mov._proveedor[[#This Row],[Fecha correcta de pago]]</f>
        <v>69</v>
      </c>
      <c r="R171" s="12">
        <f>Mov._proveedor[[#This Row],[-1]]*Mov._proveedor[[#This Row],[Dif dates]]</f>
        <v>321936.06</v>
      </c>
      <c r="S171" s="19" t="s">
        <v>45</v>
      </c>
      <c r="T171" s="19" t="s">
        <v>46</v>
      </c>
      <c r="U171" s="19" t="s">
        <v>3004</v>
      </c>
      <c r="V171" s="19" t="s">
        <v>3005</v>
      </c>
    </row>
    <row r="172" spans="1:22" x14ac:dyDescent="0.25">
      <c r="A172" t="s">
        <v>39</v>
      </c>
      <c r="D172" s="18">
        <v>43052</v>
      </c>
      <c r="E172" s="18">
        <v>43090</v>
      </c>
      <c r="F172" s="18">
        <v>43144</v>
      </c>
      <c r="G172" s="18">
        <v>43055</v>
      </c>
      <c r="H172" s="19" t="s">
        <v>889</v>
      </c>
      <c r="I172" s="19" t="s">
        <v>890</v>
      </c>
      <c r="J172" s="19" t="s">
        <v>9</v>
      </c>
      <c r="K172" s="19" t="s">
        <v>136</v>
      </c>
      <c r="L172" s="19" t="s">
        <v>2656</v>
      </c>
      <c r="M172" s="20">
        <v>-296.45</v>
      </c>
      <c r="N172" s="20">
        <f>Mov._proveedor[[#This Row],[Importe pendiente (DL)]]*Mov._proveedor[[#Headers],[-1]]</f>
        <v>296.45</v>
      </c>
      <c r="O172" s="18">
        <f>Mov._proveedor[[#This Row],[Fecha recep. Fra.]]+30</f>
        <v>43085</v>
      </c>
      <c r="P172" s="18">
        <v>43144</v>
      </c>
      <c r="Q172" s="12">
        <f>+Mov._proveedor[[#This Row],[Fecha pago]]-Mov._proveedor[[#This Row],[Fecha correcta de pago]]</f>
        <v>59</v>
      </c>
      <c r="R172" s="12">
        <f>Mov._proveedor[[#This Row],[-1]]*Mov._proveedor[[#This Row],[Dif dates]]</f>
        <v>17490.55</v>
      </c>
      <c r="S172" s="19" t="s">
        <v>45</v>
      </c>
      <c r="T172" s="19" t="s">
        <v>46</v>
      </c>
      <c r="U172" s="19" t="s">
        <v>2657</v>
      </c>
      <c r="V172" s="19" t="s">
        <v>2658</v>
      </c>
    </row>
    <row r="173" spans="1:22" x14ac:dyDescent="0.25">
      <c r="A173" t="s">
        <v>39</v>
      </c>
      <c r="D173" s="18">
        <v>43054</v>
      </c>
      <c r="E173" s="18">
        <v>43069</v>
      </c>
      <c r="F173" s="18">
        <v>43146</v>
      </c>
      <c r="G173" s="18">
        <v>43056</v>
      </c>
      <c r="H173" s="19" t="s">
        <v>2625</v>
      </c>
      <c r="I173" s="19" t="s">
        <v>2626</v>
      </c>
      <c r="J173" s="19" t="s">
        <v>9</v>
      </c>
      <c r="K173" s="19" t="s">
        <v>135</v>
      </c>
      <c r="L173" s="19" t="s">
        <v>2627</v>
      </c>
      <c r="M173" s="20">
        <v>-211.75</v>
      </c>
      <c r="N173" s="20">
        <f>Mov._proveedor[[#This Row],[Importe pendiente (DL)]]*Mov._proveedor[[#Headers],[-1]]</f>
        <v>211.75</v>
      </c>
      <c r="O173" s="18">
        <f>Mov._proveedor[[#This Row],[Fecha recep. Fra.]]+30</f>
        <v>43086</v>
      </c>
      <c r="P173" s="18">
        <v>43146</v>
      </c>
      <c r="Q173" s="12">
        <f>+Mov._proveedor[[#This Row],[Fecha pago]]-Mov._proveedor[[#This Row],[Fecha correcta de pago]]</f>
        <v>60</v>
      </c>
      <c r="R173" s="12">
        <f>Mov._proveedor[[#This Row],[-1]]*Mov._proveedor[[#This Row],[Dif dates]]</f>
        <v>12705</v>
      </c>
      <c r="S173" s="19" t="s">
        <v>45</v>
      </c>
      <c r="T173" s="19" t="s">
        <v>46</v>
      </c>
      <c r="U173" s="19" t="s">
        <v>2628</v>
      </c>
      <c r="V173" s="19" t="s">
        <v>2629</v>
      </c>
    </row>
    <row r="174" spans="1:22" x14ac:dyDescent="0.25">
      <c r="A174" t="s">
        <v>39</v>
      </c>
      <c r="D174" s="18">
        <v>43054</v>
      </c>
      <c r="E174" s="18">
        <v>43081</v>
      </c>
      <c r="F174" s="18">
        <v>43144</v>
      </c>
      <c r="G174" s="18">
        <v>43054</v>
      </c>
      <c r="H174" s="19" t="s">
        <v>2617</v>
      </c>
      <c r="I174" s="19" t="s">
        <v>2618</v>
      </c>
      <c r="J174" s="19" t="s">
        <v>9</v>
      </c>
      <c r="K174" s="19" t="s">
        <v>136</v>
      </c>
      <c r="L174" s="19" t="s">
        <v>2619</v>
      </c>
      <c r="M174" s="20">
        <v>-395.79</v>
      </c>
      <c r="N174" s="20">
        <f>Mov._proveedor[[#This Row],[Importe pendiente (DL)]]*Mov._proveedor[[#Headers],[-1]]</f>
        <v>395.79</v>
      </c>
      <c r="O174" s="18">
        <f>Mov._proveedor[[#This Row],[Fecha recep. Fra.]]+30</f>
        <v>43084</v>
      </c>
      <c r="P174" s="18">
        <v>43144</v>
      </c>
      <c r="Q174" s="12">
        <f>+Mov._proveedor[[#This Row],[Fecha pago]]-Mov._proveedor[[#This Row],[Fecha correcta de pago]]</f>
        <v>60</v>
      </c>
      <c r="R174" s="12">
        <f>Mov._proveedor[[#This Row],[-1]]*Mov._proveedor[[#This Row],[Dif dates]]</f>
        <v>23747.4</v>
      </c>
      <c r="S174" s="19" t="s">
        <v>45</v>
      </c>
      <c r="T174" s="19" t="s">
        <v>46</v>
      </c>
      <c r="U174" s="19" t="s">
        <v>2620</v>
      </c>
      <c r="V174" s="19" t="s">
        <v>2621</v>
      </c>
    </row>
    <row r="175" spans="1:22" x14ac:dyDescent="0.25">
      <c r="A175" t="s">
        <v>39</v>
      </c>
      <c r="D175" s="18">
        <v>43045</v>
      </c>
      <c r="E175" s="18">
        <v>43124</v>
      </c>
      <c r="F175" s="18">
        <v>43144</v>
      </c>
      <c r="G175" s="18">
        <v>43046</v>
      </c>
      <c r="H175" s="19" t="s">
        <v>147</v>
      </c>
      <c r="I175" s="19" t="s">
        <v>148</v>
      </c>
      <c r="J175" s="19" t="s">
        <v>9</v>
      </c>
      <c r="K175" s="19" t="s">
        <v>136</v>
      </c>
      <c r="L175" s="19" t="s">
        <v>2751</v>
      </c>
      <c r="M175" s="20">
        <v>-2516.7999999999997</v>
      </c>
      <c r="N175" s="20">
        <f>Mov._proveedor[[#This Row],[Importe pendiente (DL)]]*Mov._proveedor[[#Headers],[-1]]</f>
        <v>2516.7999999999997</v>
      </c>
      <c r="O175" s="18">
        <f>Mov._proveedor[[#This Row],[Fecha recep. Fra.]]+30</f>
        <v>43076</v>
      </c>
      <c r="P175" s="18">
        <v>43144</v>
      </c>
      <c r="Q175" s="12">
        <f>+Mov._proveedor[[#This Row],[Fecha pago]]-Mov._proveedor[[#This Row],[Fecha correcta de pago]]</f>
        <v>68</v>
      </c>
      <c r="R175" s="12">
        <f>Mov._proveedor[[#This Row],[-1]]*Mov._proveedor[[#This Row],[Dif dates]]</f>
        <v>171142.39999999999</v>
      </c>
      <c r="S175" s="19" t="s">
        <v>45</v>
      </c>
      <c r="T175" s="19" t="s">
        <v>46</v>
      </c>
      <c r="U175" s="19" t="s">
        <v>2752</v>
      </c>
      <c r="V175" s="19" t="s">
        <v>2753</v>
      </c>
    </row>
    <row r="176" spans="1:22" x14ac:dyDescent="0.25">
      <c r="A176" t="s">
        <v>39</v>
      </c>
      <c r="D176" s="18">
        <v>43045</v>
      </c>
      <c r="E176" s="18">
        <v>43139</v>
      </c>
      <c r="F176" s="18">
        <v>43144</v>
      </c>
      <c r="G176" s="18">
        <v>43140</v>
      </c>
      <c r="H176" s="19" t="s">
        <v>1113</v>
      </c>
      <c r="I176" s="19" t="s">
        <v>148</v>
      </c>
      <c r="J176" s="19" t="s">
        <v>9</v>
      </c>
      <c r="K176" s="19" t="s">
        <v>166</v>
      </c>
      <c r="L176" s="19" t="s">
        <v>2993</v>
      </c>
      <c r="M176" s="20">
        <v>-539.95999999999992</v>
      </c>
      <c r="N176" s="20">
        <f>Mov._proveedor[[#This Row],[Importe pendiente (DL)]]*Mov._proveedor[[#Headers],[-1]]</f>
        <v>539.95999999999992</v>
      </c>
      <c r="O176" s="18">
        <f>Mov._proveedor[[#This Row],[Fecha recep. Fra.]]+30</f>
        <v>43170</v>
      </c>
      <c r="P176" s="18">
        <v>43144</v>
      </c>
      <c r="Q176" s="12">
        <f>+Mov._proveedor[[#This Row],[Fecha pago]]-Mov._proveedor[[#This Row],[Fecha correcta de pago]]</f>
        <v>-26</v>
      </c>
      <c r="R176" s="12">
        <f>Mov._proveedor[[#This Row],[-1]]*Mov._proveedor[[#This Row],[Dif dates]]</f>
        <v>-14038.959999999997</v>
      </c>
      <c r="S176" s="19" t="s">
        <v>45</v>
      </c>
      <c r="T176" s="19" t="s">
        <v>46</v>
      </c>
      <c r="U176" s="19" t="s">
        <v>2994</v>
      </c>
      <c r="V176" s="19" t="s">
        <v>2995</v>
      </c>
    </row>
    <row r="177" spans="1:22" x14ac:dyDescent="0.25">
      <c r="A177" t="s">
        <v>39</v>
      </c>
      <c r="D177" s="18">
        <v>43102</v>
      </c>
      <c r="E177" s="18">
        <v>43137</v>
      </c>
      <c r="F177" s="18">
        <v>43133</v>
      </c>
      <c r="G177" s="18">
        <v>43105</v>
      </c>
      <c r="H177" s="19" t="s">
        <v>147</v>
      </c>
      <c r="I177" s="19" t="s">
        <v>148</v>
      </c>
      <c r="J177" s="19" t="s">
        <v>9</v>
      </c>
      <c r="K177" s="19" t="s">
        <v>136</v>
      </c>
      <c r="L177" s="19" t="s">
        <v>2940</v>
      </c>
      <c r="M177" s="20">
        <v>-133.1</v>
      </c>
      <c r="N177" s="20">
        <f>Mov._proveedor[[#This Row],[Importe pendiente (DL)]]*Mov._proveedor[[#Headers],[-1]]</f>
        <v>133.1</v>
      </c>
      <c r="O177" s="18">
        <f>Mov._proveedor[[#This Row],[Fecha recep. Fra.]]+30</f>
        <v>43135</v>
      </c>
      <c r="P177" s="18">
        <v>43137</v>
      </c>
      <c r="Q177" s="12">
        <f>+Mov._proveedor[[#This Row],[Fecha pago]]-Mov._proveedor[[#This Row],[Fecha correcta de pago]]</f>
        <v>2</v>
      </c>
      <c r="R177" s="12">
        <f>Mov._proveedor[[#This Row],[-1]]*Mov._proveedor[[#This Row],[Dif dates]]</f>
        <v>266.2</v>
      </c>
      <c r="S177" s="19" t="s">
        <v>45</v>
      </c>
      <c r="T177" s="19" t="s">
        <v>46</v>
      </c>
      <c r="U177" s="19" t="s">
        <v>2941</v>
      </c>
      <c r="V177" s="19" t="s">
        <v>2942</v>
      </c>
    </row>
    <row r="178" spans="1:22" x14ac:dyDescent="0.25">
      <c r="A178" t="s">
        <v>39</v>
      </c>
      <c r="D178" s="18">
        <v>43132</v>
      </c>
      <c r="E178" s="18">
        <v>43140</v>
      </c>
      <c r="F178" s="18">
        <v>43160</v>
      </c>
      <c r="G178" s="18">
        <v>43137</v>
      </c>
      <c r="H178" s="19" t="s">
        <v>147</v>
      </c>
      <c r="I178" s="19" t="s">
        <v>148</v>
      </c>
      <c r="J178" s="19" t="s">
        <v>9</v>
      </c>
      <c r="K178" s="19" t="s">
        <v>136</v>
      </c>
      <c r="L178" s="19" t="s">
        <v>3018</v>
      </c>
      <c r="M178" s="20">
        <v>-133.1</v>
      </c>
      <c r="N178" s="20">
        <f>Mov._proveedor[[#This Row],[Importe pendiente (DL)]]*Mov._proveedor[[#Headers],[-1]]</f>
        <v>133.1</v>
      </c>
      <c r="O178" s="18">
        <f>Mov._proveedor[[#This Row],[Fecha recep. Fra.]]+30</f>
        <v>43167</v>
      </c>
      <c r="P178" s="18">
        <v>43140</v>
      </c>
      <c r="Q178" s="12">
        <f>+Mov._proveedor[[#This Row],[Fecha pago]]-Mov._proveedor[[#This Row],[Fecha correcta de pago]]</f>
        <v>-27</v>
      </c>
      <c r="R178" s="12">
        <f>Mov._proveedor[[#This Row],[-1]]*Mov._proveedor[[#This Row],[Dif dates]]</f>
        <v>-3593.7</v>
      </c>
      <c r="S178" s="19" t="s">
        <v>45</v>
      </c>
      <c r="T178" s="19" t="s">
        <v>46</v>
      </c>
      <c r="U178" s="19" t="s">
        <v>3019</v>
      </c>
      <c r="V178" s="19" t="s">
        <v>3020</v>
      </c>
    </row>
    <row r="179" spans="1:22" x14ac:dyDescent="0.25">
      <c r="A179" t="s">
        <v>39</v>
      </c>
      <c r="D179" s="18">
        <v>43026</v>
      </c>
      <c r="E179" s="18">
        <v>43131</v>
      </c>
      <c r="F179" s="18">
        <v>43144</v>
      </c>
      <c r="G179" s="18">
        <v>43033</v>
      </c>
      <c r="H179" s="19" t="s">
        <v>2488</v>
      </c>
      <c r="I179" s="19" t="s">
        <v>2489</v>
      </c>
      <c r="J179" s="19" t="s">
        <v>9</v>
      </c>
      <c r="K179" s="19" t="s">
        <v>136</v>
      </c>
      <c r="L179" s="19" t="s">
        <v>2892</v>
      </c>
      <c r="M179" s="20">
        <v>-386.47</v>
      </c>
      <c r="N179" s="20">
        <f>Mov._proveedor[[#This Row],[Importe pendiente (DL)]]*Mov._proveedor[[#Headers],[-1]]</f>
        <v>386.47</v>
      </c>
      <c r="O179" s="18">
        <f>Mov._proveedor[[#This Row],[Fecha recep. Fra.]]+30</f>
        <v>43063</v>
      </c>
      <c r="P179" s="18">
        <v>43144</v>
      </c>
      <c r="Q179" s="12">
        <f>+Mov._proveedor[[#This Row],[Fecha pago]]-Mov._proveedor[[#This Row],[Fecha correcta de pago]]</f>
        <v>81</v>
      </c>
      <c r="R179" s="12">
        <f>Mov._proveedor[[#This Row],[-1]]*Mov._proveedor[[#This Row],[Dif dates]]</f>
        <v>31304.070000000003</v>
      </c>
      <c r="S179" s="19" t="s">
        <v>45</v>
      </c>
      <c r="T179" s="19" t="s">
        <v>46</v>
      </c>
      <c r="U179" s="19" t="s">
        <v>2893</v>
      </c>
      <c r="V179" s="19" t="s">
        <v>2894</v>
      </c>
    </row>
    <row r="180" spans="1:22" x14ac:dyDescent="0.25">
      <c r="A180" t="s">
        <v>39</v>
      </c>
      <c r="D180" s="18">
        <v>43056</v>
      </c>
      <c r="E180" s="18">
        <v>43082</v>
      </c>
      <c r="F180" s="18">
        <v>43144</v>
      </c>
      <c r="G180" s="18">
        <v>43056</v>
      </c>
      <c r="H180" s="19" t="s">
        <v>2501</v>
      </c>
      <c r="I180" s="19" t="s">
        <v>2502</v>
      </c>
      <c r="J180" s="19" t="s">
        <v>9</v>
      </c>
      <c r="K180" s="19" t="s">
        <v>166</v>
      </c>
      <c r="L180" s="19" t="s">
        <v>2622</v>
      </c>
      <c r="M180" s="20">
        <v>-967.99999999999989</v>
      </c>
      <c r="N180" s="20">
        <f>Mov._proveedor[[#This Row],[Importe pendiente (DL)]]*Mov._proveedor[[#Headers],[-1]]</f>
        <v>967.99999999999989</v>
      </c>
      <c r="O180" s="18">
        <f>Mov._proveedor[[#This Row],[Fecha recep. Fra.]]+30</f>
        <v>43086</v>
      </c>
      <c r="P180" s="18">
        <v>43144</v>
      </c>
      <c r="Q180" s="12">
        <f>+Mov._proveedor[[#This Row],[Fecha pago]]-Mov._proveedor[[#This Row],[Fecha correcta de pago]]</f>
        <v>58</v>
      </c>
      <c r="R180" s="12">
        <f>Mov._proveedor[[#This Row],[-1]]*Mov._proveedor[[#This Row],[Dif dates]]</f>
        <v>56143.999999999993</v>
      </c>
      <c r="S180" s="19" t="s">
        <v>45</v>
      </c>
      <c r="T180" s="19" t="s">
        <v>46</v>
      </c>
      <c r="U180" s="19" t="s">
        <v>2623</v>
      </c>
      <c r="V180" s="19" t="s">
        <v>2624</v>
      </c>
    </row>
    <row r="181" spans="1:22" x14ac:dyDescent="0.25">
      <c r="A181" t="s">
        <v>39</v>
      </c>
      <c r="D181" s="18">
        <v>43128</v>
      </c>
      <c r="E181" s="18">
        <v>43138</v>
      </c>
      <c r="F181" s="18">
        <v>43128</v>
      </c>
      <c r="G181" s="18">
        <v>43126</v>
      </c>
      <c r="H181" s="19" t="s">
        <v>241</v>
      </c>
      <c r="I181" s="19" t="s">
        <v>242</v>
      </c>
      <c r="J181" s="19" t="s">
        <v>9</v>
      </c>
      <c r="K181" s="19" t="s">
        <v>136</v>
      </c>
      <c r="L181" s="19" t="s">
        <v>2979</v>
      </c>
      <c r="M181" s="20">
        <v>-1633.5</v>
      </c>
      <c r="N181" s="20">
        <f>Mov._proveedor[[#This Row],[Importe pendiente (DL)]]*Mov._proveedor[[#Headers],[-1]]</f>
        <v>1633.5</v>
      </c>
      <c r="O181" s="18">
        <f>Mov._proveedor[[#This Row],[Fecha recep. Fra.]]+30</f>
        <v>43156</v>
      </c>
      <c r="P181" s="18">
        <v>43138</v>
      </c>
      <c r="Q181" s="12">
        <f>+Mov._proveedor[[#This Row],[Fecha pago]]-Mov._proveedor[[#This Row],[Fecha correcta de pago]]</f>
        <v>-18</v>
      </c>
      <c r="R181" s="12">
        <f>Mov._proveedor[[#This Row],[-1]]*Mov._proveedor[[#This Row],[Dif dates]]</f>
        <v>-29403</v>
      </c>
      <c r="S181" s="19" t="s">
        <v>45</v>
      </c>
      <c r="T181" s="19" t="s">
        <v>47</v>
      </c>
      <c r="U181" s="19" t="s">
        <v>2980</v>
      </c>
      <c r="V181" s="19" t="s">
        <v>2981</v>
      </c>
    </row>
    <row r="182" spans="1:22" x14ac:dyDescent="0.25">
      <c r="A182" t="s">
        <v>39</v>
      </c>
      <c r="D182" s="18">
        <v>43102</v>
      </c>
      <c r="E182" s="18">
        <v>43131</v>
      </c>
      <c r="F182" s="18">
        <v>43133</v>
      </c>
      <c r="G182" s="18">
        <v>43109</v>
      </c>
      <c r="H182" s="19" t="s">
        <v>2505</v>
      </c>
      <c r="I182" s="19" t="s">
        <v>2506</v>
      </c>
      <c r="J182" s="19" t="s">
        <v>9</v>
      </c>
      <c r="K182" s="19" t="s">
        <v>136</v>
      </c>
      <c r="L182" s="19" t="s">
        <v>2883</v>
      </c>
      <c r="M182" s="20">
        <v>-75.58</v>
      </c>
      <c r="N182" s="20">
        <f>Mov._proveedor[[#This Row],[Importe pendiente (DL)]]*Mov._proveedor[[#Headers],[-1]]</f>
        <v>75.58</v>
      </c>
      <c r="O182" s="18">
        <f>Mov._proveedor[[#This Row],[Fecha recep. Fra.]]+30</f>
        <v>43139</v>
      </c>
      <c r="P182" s="18">
        <v>43146</v>
      </c>
      <c r="Q182" s="12">
        <f>+Mov._proveedor[[#This Row],[Fecha pago]]-Mov._proveedor[[#This Row],[Fecha correcta de pago]]</f>
        <v>7</v>
      </c>
      <c r="R182" s="12">
        <f>Mov._proveedor[[#This Row],[-1]]*Mov._proveedor[[#This Row],[Dif dates]]</f>
        <v>529.05999999999995</v>
      </c>
      <c r="S182" s="19" t="s">
        <v>45</v>
      </c>
      <c r="T182" s="19" t="s">
        <v>69</v>
      </c>
      <c r="U182" s="19" t="s">
        <v>2884</v>
      </c>
      <c r="V182" s="19" t="s">
        <v>2885</v>
      </c>
    </row>
    <row r="183" spans="1:22" x14ac:dyDescent="0.25">
      <c r="A183" t="s">
        <v>39</v>
      </c>
      <c r="D183" s="18">
        <v>42928</v>
      </c>
      <c r="E183" s="18">
        <v>42928</v>
      </c>
      <c r="F183" s="18">
        <v>43144</v>
      </c>
      <c r="G183" s="18">
        <v>43070</v>
      </c>
      <c r="H183" s="19" t="s">
        <v>3086</v>
      </c>
      <c r="I183" s="19" t="s">
        <v>3087</v>
      </c>
      <c r="J183" s="19" t="s">
        <v>3074</v>
      </c>
      <c r="K183" s="19" t="s">
        <v>136</v>
      </c>
      <c r="L183" s="19" t="s">
        <v>3087</v>
      </c>
      <c r="M183" s="20">
        <v>-4196.63</v>
      </c>
      <c r="N183" s="20">
        <f>Mov._proveedor[[#This Row],[Importe pendiente (DL)]]*Mov._proveedor[[#Headers],[-1]]</f>
        <v>4196.63</v>
      </c>
      <c r="O183" s="18">
        <f>Mov._proveedor[[#This Row],[Fecha recep. Fra.]]+30</f>
        <v>43100</v>
      </c>
      <c r="P183" s="18">
        <v>43144</v>
      </c>
      <c r="Q183" s="12">
        <f>+Mov._proveedor[[#This Row],[Fecha pago]]-Mov._proveedor[[#This Row],[Fecha correcta de pago]]</f>
        <v>44</v>
      </c>
      <c r="R183" s="12">
        <f>Mov._proveedor[[#This Row],[-1]]*Mov._proveedor[[#This Row],[Dif dates]]</f>
        <v>184651.72</v>
      </c>
      <c r="S183" s="19" t="s">
        <v>45</v>
      </c>
      <c r="T183" s="19" t="s">
        <v>3088</v>
      </c>
      <c r="U183" s="19" t="s">
        <v>3089</v>
      </c>
      <c r="V183" s="19" t="s">
        <v>3090</v>
      </c>
    </row>
    <row r="184" spans="1:22" x14ac:dyDescent="0.25">
      <c r="A184" t="s">
        <v>39</v>
      </c>
      <c r="D184" s="18">
        <v>43139</v>
      </c>
      <c r="E184" s="18">
        <v>43159</v>
      </c>
      <c r="F184" s="18">
        <v>43139</v>
      </c>
      <c r="G184" s="18">
        <v>43139</v>
      </c>
      <c r="H184" s="19" t="s">
        <v>2146</v>
      </c>
      <c r="I184" s="19" t="s">
        <v>2147</v>
      </c>
      <c r="J184" s="19" t="s">
        <v>9</v>
      </c>
      <c r="K184" s="19" t="s">
        <v>136</v>
      </c>
      <c r="L184" s="19" t="s">
        <v>3118</v>
      </c>
      <c r="M184" s="20">
        <v>-350.9</v>
      </c>
      <c r="N184" s="20">
        <f>Mov._proveedor[[#This Row],[Importe pendiente (DL)]]*Mov._proveedor[[#Headers],[-1]]</f>
        <v>350.9</v>
      </c>
      <c r="O184" s="18">
        <f>Mov._proveedor[[#This Row],[Fecha recep. Fra.]]+30</f>
        <v>43169</v>
      </c>
      <c r="P184" s="18">
        <v>43159</v>
      </c>
      <c r="Q184" s="12">
        <f>+Mov._proveedor[[#This Row],[Fecha pago]]-Mov._proveedor[[#This Row],[Fecha correcta de pago]]</f>
        <v>-10</v>
      </c>
      <c r="R184" s="12">
        <f>Mov._proveedor[[#This Row],[-1]]*Mov._proveedor[[#This Row],[Dif dates]]</f>
        <v>-3509</v>
      </c>
      <c r="S184" s="19" t="s">
        <v>45</v>
      </c>
      <c r="T184" s="19" t="s">
        <v>47</v>
      </c>
      <c r="U184" s="19" t="s">
        <v>3119</v>
      </c>
      <c r="V184" s="19" t="s">
        <v>3120</v>
      </c>
    </row>
    <row r="185" spans="1:22" x14ac:dyDescent="0.25">
      <c r="A185" t="s">
        <v>39</v>
      </c>
      <c r="D185" s="18">
        <v>43054</v>
      </c>
      <c r="E185" s="18">
        <v>43087</v>
      </c>
      <c r="F185" s="18">
        <v>43084</v>
      </c>
      <c r="G185" s="18">
        <v>43062</v>
      </c>
      <c r="H185" s="19" t="s">
        <v>79</v>
      </c>
      <c r="I185" s="19" t="s">
        <v>28</v>
      </c>
      <c r="J185" s="19" t="s">
        <v>9</v>
      </c>
      <c r="K185" s="19" t="s">
        <v>135</v>
      </c>
      <c r="L185" s="19" t="s">
        <v>2642</v>
      </c>
      <c r="M185" s="20">
        <v>-157.18</v>
      </c>
      <c r="N185" s="20">
        <f>Mov._proveedor[[#This Row],[Importe pendiente (DL)]]*Mov._proveedor[[#Headers],[-1]]</f>
        <v>157.18</v>
      </c>
      <c r="O185" s="18">
        <f>Mov._proveedor[[#This Row],[Fecha recep. Fra.]]+30</f>
        <v>43092</v>
      </c>
      <c r="P185" s="18">
        <v>43147</v>
      </c>
      <c r="Q185" s="12">
        <f>+Mov._proveedor[[#This Row],[Fecha pago]]-Mov._proveedor[[#This Row],[Fecha correcta de pago]]</f>
        <v>55</v>
      </c>
      <c r="R185" s="12">
        <f>Mov._proveedor[[#This Row],[-1]]*Mov._proveedor[[#This Row],[Dif dates]]</f>
        <v>8644.9</v>
      </c>
      <c r="S185" s="19" t="s">
        <v>45</v>
      </c>
      <c r="T185" s="19" t="s">
        <v>46</v>
      </c>
      <c r="U185" s="19" t="s">
        <v>2643</v>
      </c>
      <c r="V185" s="19" t="s">
        <v>2644</v>
      </c>
    </row>
    <row r="186" spans="1:22" x14ac:dyDescent="0.25">
      <c r="A186" t="s">
        <v>39</v>
      </c>
      <c r="D186" s="18">
        <v>43042</v>
      </c>
      <c r="E186" s="18">
        <v>43069</v>
      </c>
      <c r="F186" s="18">
        <v>43072</v>
      </c>
      <c r="G186" s="18">
        <v>43057</v>
      </c>
      <c r="H186" s="19" t="s">
        <v>79</v>
      </c>
      <c r="I186" s="19" t="s">
        <v>28</v>
      </c>
      <c r="J186" s="19" t="s">
        <v>9</v>
      </c>
      <c r="K186" s="19" t="s">
        <v>135</v>
      </c>
      <c r="L186" s="19" t="s">
        <v>2531</v>
      </c>
      <c r="M186" s="20">
        <v>-59.470000000000006</v>
      </c>
      <c r="N186" s="20">
        <f>Mov._proveedor[[#This Row],[Importe pendiente (DL)]]*Mov._proveedor[[#Headers],[-1]]</f>
        <v>59.470000000000006</v>
      </c>
      <c r="O186" s="18">
        <f>Mov._proveedor[[#This Row],[Fecha recep. Fra.]]+30</f>
        <v>43087</v>
      </c>
      <c r="P186" s="18">
        <v>43147</v>
      </c>
      <c r="Q186" s="12">
        <f>+Mov._proveedor[[#This Row],[Fecha pago]]-Mov._proveedor[[#This Row],[Fecha correcta de pago]]</f>
        <v>60</v>
      </c>
      <c r="R186" s="12">
        <f>Mov._proveedor[[#This Row],[-1]]*Mov._proveedor[[#This Row],[Dif dates]]</f>
        <v>3568.2000000000003</v>
      </c>
      <c r="S186" s="19" t="s">
        <v>45</v>
      </c>
      <c r="T186" s="19" t="s">
        <v>46</v>
      </c>
      <c r="U186" s="19" t="s">
        <v>2532</v>
      </c>
      <c r="V186" s="19" t="s">
        <v>2533</v>
      </c>
    </row>
    <row r="187" spans="1:22" x14ac:dyDescent="0.25">
      <c r="A187" t="s">
        <v>39</v>
      </c>
      <c r="D187" t="s">
        <v>42</v>
      </c>
      <c r="M187" s="12">
        <f>SUBTOTAL(109,Mov._proveedor[Importe pendiente (DL)])</f>
        <v>-201017.86999999991</v>
      </c>
      <c r="N187" s="12">
        <f>SUBTOTAL(109,Mov._proveedor[-1])</f>
        <v>201017.86999999991</v>
      </c>
      <c r="R187" s="12">
        <f>SUBTOTAL(109,Mov._proveedor[Dies x import])</f>
        <v>6429595.1700000018</v>
      </c>
      <c r="V187">
        <f>SUBTOTAL(103,Mov._proveedor[Nº fra. prov.])</f>
        <v>172</v>
      </c>
    </row>
    <row r="189" spans="1:22" x14ac:dyDescent="0.25">
      <c r="R189">
        <f>Mov._proveedor[[#Totals],[Dies x import]]/Mov._proveedor[[#Totals],[-1]]</f>
        <v>31.985192013028517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3456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3457</v>
      </c>
    </row>
    <row r="6" spans="1:19" x14ac:dyDescent="0.25">
      <c r="A6" s="11" t="s">
        <v>6</v>
      </c>
      <c r="C6" s="11" t="s">
        <v>8</v>
      </c>
      <c r="D6" s="11" t="s">
        <v>29</v>
      </c>
    </row>
    <row r="7" spans="1:19" x14ac:dyDescent="0.25">
      <c r="A7" s="11" t="s">
        <v>6</v>
      </c>
      <c r="C7" s="11" t="s">
        <v>22</v>
      </c>
      <c r="D7" s="11" t="s">
        <v>29</v>
      </c>
    </row>
    <row r="8" spans="1:19" x14ac:dyDescent="0.25">
      <c r="A8" s="11" t="s">
        <v>10</v>
      </c>
      <c r="C8" s="11" t="s">
        <v>11</v>
      </c>
      <c r="D8" s="11" t="s">
        <v>144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35</v>
      </c>
      <c r="F11" s="11" t="s">
        <v>2465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125</v>
      </c>
      <c r="I13" s="11" t="s">
        <v>36</v>
      </c>
      <c r="J13" s="11" t="s">
        <v>37</v>
      </c>
      <c r="K13" s="11" t="s">
        <v>8</v>
      </c>
      <c r="L13" s="11" t="s">
        <v>134</v>
      </c>
      <c r="M13" s="11" t="s">
        <v>20</v>
      </c>
      <c r="N13" s="11" t="s">
        <v>38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2516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6"/>
  <sheetViews>
    <sheetView workbookViewId="0"/>
  </sheetViews>
  <sheetFormatPr baseColWidth="10" defaultRowHeight="15" x14ac:dyDescent="0.25"/>
  <sheetData>
    <row r="1" spans="1:33" x14ac:dyDescent="0.25">
      <c r="A1" s="11" t="s">
        <v>4459</v>
      </c>
      <c r="C1" s="11" t="s">
        <v>0</v>
      </c>
      <c r="D1" s="11" t="s">
        <v>40</v>
      </c>
      <c r="E1" s="11" t="s">
        <v>41</v>
      </c>
      <c r="F1" s="11" t="s">
        <v>41</v>
      </c>
      <c r="G1" s="11" t="s">
        <v>41</v>
      </c>
      <c r="H1" s="11" t="s">
        <v>41</v>
      </c>
      <c r="I1" s="11" t="s">
        <v>41</v>
      </c>
      <c r="J1" s="11" t="s">
        <v>41</v>
      </c>
      <c r="K1" s="11" t="s">
        <v>41</v>
      </c>
      <c r="L1" s="11" t="s">
        <v>41</v>
      </c>
      <c r="M1" s="11" t="s">
        <v>41</v>
      </c>
      <c r="N1" s="11" t="s">
        <v>41</v>
      </c>
      <c r="O1" s="11" t="s">
        <v>41</v>
      </c>
      <c r="P1" s="11" t="s">
        <v>41</v>
      </c>
      <c r="Q1" s="11" t="s">
        <v>41</v>
      </c>
      <c r="R1" s="11" t="s">
        <v>41</v>
      </c>
      <c r="S1" s="11" t="s">
        <v>2</v>
      </c>
    </row>
    <row r="3" spans="1:33" x14ac:dyDescent="0.25">
      <c r="C3" s="11" t="s">
        <v>3</v>
      </c>
      <c r="D3" s="11" t="s">
        <v>4</v>
      </c>
    </row>
    <row r="4" spans="1:33" x14ac:dyDescent="0.25">
      <c r="C4" s="11" t="s">
        <v>5</v>
      </c>
    </row>
    <row r="5" spans="1:33" x14ac:dyDescent="0.25">
      <c r="A5" s="11" t="s">
        <v>6</v>
      </c>
      <c r="C5" s="11" t="s">
        <v>7</v>
      </c>
      <c r="D5" s="11" t="s">
        <v>29</v>
      </c>
    </row>
    <row r="6" spans="1:33" x14ac:dyDescent="0.25">
      <c r="A6" s="11" t="s">
        <v>6</v>
      </c>
      <c r="C6" s="11" t="s">
        <v>8</v>
      </c>
      <c r="D6" s="11" t="s">
        <v>30</v>
      </c>
    </row>
    <row r="7" spans="1:33" x14ac:dyDescent="0.25">
      <c r="A7" s="11" t="s">
        <v>6</v>
      </c>
      <c r="C7" s="11" t="s">
        <v>22</v>
      </c>
      <c r="D7" s="11" t="s">
        <v>2511</v>
      </c>
    </row>
    <row r="8" spans="1:33" x14ac:dyDescent="0.25">
      <c r="A8" s="11" t="s">
        <v>10</v>
      </c>
      <c r="C8" s="11" t="s">
        <v>11</v>
      </c>
      <c r="D8" s="11" t="s">
        <v>2512</v>
      </c>
    </row>
    <row r="9" spans="1:33" x14ac:dyDescent="0.25">
      <c r="A9" s="11" t="s">
        <v>10</v>
      </c>
      <c r="C9" s="11" t="s">
        <v>12</v>
      </c>
      <c r="D9" s="11" t="s">
        <v>29</v>
      </c>
    </row>
    <row r="11" spans="1:33" x14ac:dyDescent="0.25">
      <c r="A11" s="11" t="s">
        <v>10</v>
      </c>
      <c r="D11" s="11" t="s">
        <v>13</v>
      </c>
      <c r="S11" s="11" t="s">
        <v>31</v>
      </c>
      <c r="T11" s="11" t="s">
        <v>2513</v>
      </c>
    </row>
    <row r="12" spans="1:33" x14ac:dyDescent="0.25">
      <c r="A12" s="11" t="s">
        <v>10</v>
      </c>
      <c r="D12" s="11" t="s">
        <v>14</v>
      </c>
      <c r="S12" s="11" t="s">
        <v>16</v>
      </c>
      <c r="T12" s="11" t="s">
        <v>7</v>
      </c>
      <c r="U12" s="11" t="s">
        <v>17</v>
      </c>
      <c r="V12" s="11" t="s">
        <v>121</v>
      </c>
      <c r="W12" s="11" t="s">
        <v>18</v>
      </c>
      <c r="X12" s="11" t="s">
        <v>19</v>
      </c>
      <c r="Y12" s="11" t="s">
        <v>8</v>
      </c>
      <c r="Z12" s="11" t="s">
        <v>133</v>
      </c>
      <c r="AA12" s="11" t="s">
        <v>20</v>
      </c>
      <c r="AB12" s="11" t="s">
        <v>11</v>
      </c>
      <c r="AC12" s="11" t="s">
        <v>21</v>
      </c>
      <c r="AD12" s="11" t="s">
        <v>23</v>
      </c>
      <c r="AE12" s="11" t="s">
        <v>12</v>
      </c>
      <c r="AF12" s="11" t="s">
        <v>24</v>
      </c>
      <c r="AG12" s="11" t="s">
        <v>25</v>
      </c>
    </row>
    <row r="13" spans="1:33" x14ac:dyDescent="0.25">
      <c r="A13" s="11" t="s">
        <v>10</v>
      </c>
      <c r="D13" s="11" t="s">
        <v>15</v>
      </c>
      <c r="S13" s="11" t="s">
        <v>16</v>
      </c>
      <c r="T13" s="11" t="s">
        <v>7</v>
      </c>
      <c r="U13" s="11" t="s">
        <v>17</v>
      </c>
      <c r="V13" s="11" t="s">
        <v>123</v>
      </c>
      <c r="W13" s="11" t="s">
        <v>32</v>
      </c>
      <c r="X13" s="11" t="s">
        <v>33</v>
      </c>
      <c r="Y13" s="11" t="s">
        <v>8</v>
      </c>
      <c r="Z13" s="11" t="s">
        <v>134</v>
      </c>
      <c r="AA13" s="11" t="s">
        <v>20</v>
      </c>
      <c r="AB13" s="11" t="s">
        <v>34</v>
      </c>
      <c r="AC13" s="11" t="s">
        <v>22</v>
      </c>
      <c r="AD13" s="11" t="s">
        <v>23</v>
      </c>
      <c r="AE13" s="11" t="s">
        <v>12</v>
      </c>
      <c r="AF13" s="11" t="s">
        <v>24</v>
      </c>
      <c r="AG13" s="11" t="s">
        <v>26</v>
      </c>
    </row>
    <row r="14" spans="1:33" x14ac:dyDescent="0.25">
      <c r="D14" s="11" t="s">
        <v>16</v>
      </c>
      <c r="E14" s="11" t="s">
        <v>7</v>
      </c>
      <c r="F14" s="11" t="s">
        <v>17</v>
      </c>
      <c r="G14" s="11" t="s">
        <v>121</v>
      </c>
      <c r="H14" s="11" t="s">
        <v>18</v>
      </c>
      <c r="I14" s="11" t="s">
        <v>19</v>
      </c>
      <c r="J14" s="11" t="s">
        <v>8</v>
      </c>
      <c r="K14" s="11" t="s">
        <v>133</v>
      </c>
      <c r="L14" s="11" t="s">
        <v>20</v>
      </c>
      <c r="M14" s="11" t="s">
        <v>11</v>
      </c>
      <c r="N14" s="11" t="s">
        <v>21</v>
      </c>
      <c r="O14" s="11" t="s">
        <v>23</v>
      </c>
      <c r="P14" s="11" t="s">
        <v>12</v>
      </c>
      <c r="Q14" s="11" t="s">
        <v>24</v>
      </c>
      <c r="R14" s="11" t="s">
        <v>25</v>
      </c>
    </row>
    <row r="15" spans="1:33" x14ac:dyDescent="0.25">
      <c r="A15" s="11" t="s">
        <v>39</v>
      </c>
      <c r="D15" s="11" t="s">
        <v>3143</v>
      </c>
      <c r="E15" s="11" t="s">
        <v>3144</v>
      </c>
      <c r="F15" s="11" t="s">
        <v>3145</v>
      </c>
      <c r="G15" s="11" t="s">
        <v>3143</v>
      </c>
      <c r="H15" s="11" t="s">
        <v>2490</v>
      </c>
      <c r="I15" s="11" t="s">
        <v>2491</v>
      </c>
      <c r="J15" s="11" t="s">
        <v>9</v>
      </c>
      <c r="K15" s="11" t="s">
        <v>166</v>
      </c>
      <c r="L15" s="11" t="s">
        <v>2517</v>
      </c>
      <c r="M15" s="11" t="s">
        <v>3146</v>
      </c>
      <c r="N15" s="11" t="s">
        <v>3145</v>
      </c>
      <c r="O15" s="11" t="s">
        <v>45</v>
      </c>
      <c r="P15" s="11" t="s">
        <v>46</v>
      </c>
      <c r="Q15" s="11" t="s">
        <v>2518</v>
      </c>
      <c r="R15" s="11" t="s">
        <v>2519</v>
      </c>
    </row>
    <row r="16" spans="1:33" x14ac:dyDescent="0.25">
      <c r="A16" s="11" t="s">
        <v>39</v>
      </c>
      <c r="D16" s="11" t="s">
        <v>3147</v>
      </c>
      <c r="E16" s="11" t="s">
        <v>3148</v>
      </c>
      <c r="F16" s="11" t="s">
        <v>3149</v>
      </c>
      <c r="G16" s="11" t="s">
        <v>3150</v>
      </c>
      <c r="H16" s="11" t="s">
        <v>2520</v>
      </c>
      <c r="I16" s="11" t="s">
        <v>2521</v>
      </c>
      <c r="J16" s="11" t="s">
        <v>9</v>
      </c>
      <c r="K16" s="11" t="s">
        <v>136</v>
      </c>
      <c r="L16" s="11" t="s">
        <v>2522</v>
      </c>
      <c r="M16" s="11" t="s">
        <v>3151</v>
      </c>
      <c r="N16" s="11" t="s">
        <v>3152</v>
      </c>
      <c r="O16" s="11" t="s">
        <v>45</v>
      </c>
      <c r="P16" s="11" t="s">
        <v>47</v>
      </c>
      <c r="Q16" s="11" t="s">
        <v>2523</v>
      </c>
      <c r="R16" s="11" t="s">
        <v>2524</v>
      </c>
    </row>
    <row r="17" spans="1:18" x14ac:dyDescent="0.25">
      <c r="A17" s="11" t="s">
        <v>39</v>
      </c>
      <c r="D17" s="11" t="s">
        <v>3153</v>
      </c>
      <c r="E17" s="11" t="s">
        <v>3144</v>
      </c>
      <c r="F17" s="11" t="s">
        <v>3145</v>
      </c>
      <c r="G17" s="11" t="s">
        <v>3154</v>
      </c>
      <c r="H17" s="11" t="s">
        <v>2445</v>
      </c>
      <c r="I17" s="11" t="s">
        <v>2446</v>
      </c>
      <c r="J17" s="11" t="s">
        <v>9</v>
      </c>
      <c r="K17" s="11" t="s">
        <v>166</v>
      </c>
      <c r="L17" s="11" t="s">
        <v>2525</v>
      </c>
      <c r="M17" s="11" t="s">
        <v>3155</v>
      </c>
      <c r="N17" s="11" t="s">
        <v>3145</v>
      </c>
      <c r="O17" s="11" t="s">
        <v>45</v>
      </c>
      <c r="P17" s="11" t="s">
        <v>46</v>
      </c>
      <c r="Q17" s="11" t="s">
        <v>2526</v>
      </c>
      <c r="R17" s="11" t="s">
        <v>2527</v>
      </c>
    </row>
    <row r="18" spans="1:18" x14ac:dyDescent="0.25">
      <c r="A18" s="11" t="s">
        <v>39</v>
      </c>
      <c r="D18" s="11" t="s">
        <v>3148</v>
      </c>
      <c r="E18" s="11" t="s">
        <v>3148</v>
      </c>
      <c r="F18" s="11" t="s">
        <v>3145</v>
      </c>
      <c r="G18" s="11" t="s">
        <v>3156</v>
      </c>
      <c r="H18" s="11" t="s">
        <v>221</v>
      </c>
      <c r="I18" s="11" t="s">
        <v>222</v>
      </c>
      <c r="J18" s="11" t="s">
        <v>9</v>
      </c>
      <c r="K18" s="11" t="s">
        <v>136</v>
      </c>
      <c r="L18" s="11" t="s">
        <v>2528</v>
      </c>
      <c r="M18" s="11" t="s">
        <v>3157</v>
      </c>
      <c r="N18" s="11" t="s">
        <v>3145</v>
      </c>
      <c r="O18" s="11" t="s">
        <v>45</v>
      </c>
      <c r="P18" s="11" t="s">
        <v>46</v>
      </c>
      <c r="Q18" s="11" t="s">
        <v>2529</v>
      </c>
      <c r="R18" s="11" t="s">
        <v>2530</v>
      </c>
    </row>
    <row r="19" spans="1:18" x14ac:dyDescent="0.25">
      <c r="A19" s="11" t="s">
        <v>39</v>
      </c>
      <c r="D19" s="11" t="s">
        <v>3158</v>
      </c>
      <c r="E19" s="11" t="s">
        <v>3159</v>
      </c>
      <c r="F19" s="11" t="s">
        <v>3160</v>
      </c>
      <c r="G19" s="11" t="s">
        <v>3161</v>
      </c>
      <c r="H19" s="11" t="s">
        <v>79</v>
      </c>
      <c r="I19" s="11" t="s">
        <v>28</v>
      </c>
      <c r="J19" s="11" t="s">
        <v>9</v>
      </c>
      <c r="K19" s="11" t="s">
        <v>135</v>
      </c>
      <c r="L19" s="11" t="s">
        <v>2531</v>
      </c>
      <c r="M19" s="11" t="s">
        <v>3162</v>
      </c>
      <c r="N19" s="11" t="s">
        <v>3163</v>
      </c>
      <c r="O19" s="11" t="s">
        <v>45</v>
      </c>
      <c r="P19" s="11" t="s">
        <v>46</v>
      </c>
      <c r="Q19" s="11" t="s">
        <v>2532</v>
      </c>
      <c r="R19" s="11" t="s">
        <v>2533</v>
      </c>
    </row>
    <row r="20" spans="1:18" x14ac:dyDescent="0.25">
      <c r="A20" s="11" t="s">
        <v>39</v>
      </c>
      <c r="D20" s="11" t="s">
        <v>3164</v>
      </c>
      <c r="E20" s="11" t="s">
        <v>3159</v>
      </c>
      <c r="F20" s="11" t="s">
        <v>3145</v>
      </c>
      <c r="G20" s="11" t="s">
        <v>3144</v>
      </c>
      <c r="H20" s="11" t="s">
        <v>2445</v>
      </c>
      <c r="I20" s="11" t="s">
        <v>2446</v>
      </c>
      <c r="J20" s="11" t="s">
        <v>9</v>
      </c>
      <c r="K20" s="11" t="s">
        <v>166</v>
      </c>
      <c r="L20" s="11" t="s">
        <v>2534</v>
      </c>
      <c r="M20" s="11" t="s">
        <v>3165</v>
      </c>
      <c r="N20" s="11" t="s">
        <v>3145</v>
      </c>
      <c r="O20" s="11" t="s">
        <v>45</v>
      </c>
      <c r="P20" s="11" t="s">
        <v>46</v>
      </c>
      <c r="Q20" s="11" t="s">
        <v>2535</v>
      </c>
      <c r="R20" s="11" t="s">
        <v>2536</v>
      </c>
    </row>
    <row r="21" spans="1:18" x14ac:dyDescent="0.25">
      <c r="A21" s="11" t="s">
        <v>39</v>
      </c>
      <c r="D21" s="11" t="s">
        <v>3166</v>
      </c>
      <c r="E21" s="11" t="s">
        <v>3159</v>
      </c>
      <c r="F21" s="11" t="s">
        <v>3166</v>
      </c>
      <c r="G21" s="11" t="s">
        <v>3167</v>
      </c>
      <c r="H21" s="11" t="s">
        <v>2537</v>
      </c>
      <c r="I21" s="11" t="s">
        <v>2538</v>
      </c>
      <c r="J21" s="11" t="s">
        <v>9</v>
      </c>
      <c r="K21" s="11" t="s">
        <v>136</v>
      </c>
      <c r="L21" s="11" t="s">
        <v>2539</v>
      </c>
      <c r="M21" s="11" t="s">
        <v>1473</v>
      </c>
      <c r="N21" s="11" t="s">
        <v>3168</v>
      </c>
      <c r="O21" s="11" t="s">
        <v>45</v>
      </c>
      <c r="P21" s="11" t="s">
        <v>47</v>
      </c>
      <c r="Q21" s="11" t="s">
        <v>2540</v>
      </c>
      <c r="R21" s="11" t="s">
        <v>2541</v>
      </c>
    </row>
    <row r="22" spans="1:18" x14ac:dyDescent="0.25">
      <c r="A22" s="11" t="s">
        <v>39</v>
      </c>
      <c r="D22" s="11" t="s">
        <v>3143</v>
      </c>
      <c r="E22" s="11" t="s">
        <v>3159</v>
      </c>
      <c r="F22" s="11" t="s">
        <v>3145</v>
      </c>
      <c r="G22" s="11" t="s">
        <v>3164</v>
      </c>
      <c r="H22" s="11" t="s">
        <v>690</v>
      </c>
      <c r="I22" s="11" t="s">
        <v>691</v>
      </c>
      <c r="J22" s="11" t="s">
        <v>9</v>
      </c>
      <c r="K22" s="11" t="s">
        <v>136</v>
      </c>
      <c r="L22" s="11" t="s">
        <v>2542</v>
      </c>
      <c r="M22" s="11" t="s">
        <v>3169</v>
      </c>
      <c r="N22" s="11" t="s">
        <v>3145</v>
      </c>
      <c r="O22" s="11" t="s">
        <v>45</v>
      </c>
      <c r="P22" s="11" t="s">
        <v>46</v>
      </c>
      <c r="Q22" s="11" t="s">
        <v>2543</v>
      </c>
      <c r="R22" s="11" t="s">
        <v>2544</v>
      </c>
    </row>
    <row r="23" spans="1:18" x14ac:dyDescent="0.25">
      <c r="A23" s="11" t="s">
        <v>39</v>
      </c>
      <c r="D23" s="11" t="s">
        <v>3170</v>
      </c>
      <c r="E23" s="11" t="s">
        <v>3159</v>
      </c>
      <c r="F23" s="11" t="s">
        <v>3145</v>
      </c>
      <c r="G23" s="11" t="s">
        <v>3143</v>
      </c>
      <c r="H23" s="11" t="s">
        <v>72</v>
      </c>
      <c r="I23" s="11" t="s">
        <v>73</v>
      </c>
      <c r="J23" s="11" t="s">
        <v>9</v>
      </c>
      <c r="K23" s="11" t="s">
        <v>136</v>
      </c>
      <c r="L23" s="11" t="s">
        <v>2545</v>
      </c>
      <c r="M23" s="11" t="s">
        <v>88</v>
      </c>
      <c r="N23" s="11" t="s">
        <v>3145</v>
      </c>
      <c r="O23" s="11" t="s">
        <v>45</v>
      </c>
      <c r="P23" s="11" t="s">
        <v>46</v>
      </c>
      <c r="Q23" s="11" t="s">
        <v>2546</v>
      </c>
      <c r="R23" s="11" t="s">
        <v>2547</v>
      </c>
    </row>
    <row r="24" spans="1:18" x14ac:dyDescent="0.25">
      <c r="A24" s="11" t="s">
        <v>39</v>
      </c>
      <c r="D24" s="11" t="s">
        <v>3171</v>
      </c>
      <c r="E24" s="11" t="s">
        <v>3159</v>
      </c>
      <c r="F24" s="11" t="s">
        <v>3145</v>
      </c>
      <c r="G24" s="11" t="s">
        <v>3172</v>
      </c>
      <c r="H24" s="11" t="s">
        <v>432</v>
      </c>
      <c r="I24" s="11" t="s">
        <v>433</v>
      </c>
      <c r="J24" s="11" t="s">
        <v>9</v>
      </c>
      <c r="K24" s="11" t="s">
        <v>166</v>
      </c>
      <c r="L24" s="11" t="s">
        <v>2548</v>
      </c>
      <c r="M24" s="11" t="s">
        <v>3173</v>
      </c>
      <c r="N24" s="11" t="s">
        <v>3145</v>
      </c>
      <c r="O24" s="11" t="s">
        <v>45</v>
      </c>
      <c r="P24" s="11" t="s">
        <v>46</v>
      </c>
      <c r="Q24" s="11" t="s">
        <v>2549</v>
      </c>
      <c r="R24" s="11" t="s">
        <v>2550</v>
      </c>
    </row>
    <row r="25" spans="1:18" x14ac:dyDescent="0.25">
      <c r="A25" s="11" t="s">
        <v>39</v>
      </c>
      <c r="D25" s="11" t="s">
        <v>3174</v>
      </c>
      <c r="E25" s="11" t="s">
        <v>3159</v>
      </c>
      <c r="F25" s="11" t="s">
        <v>3175</v>
      </c>
      <c r="G25" s="11" t="s">
        <v>3172</v>
      </c>
      <c r="H25" s="11" t="s">
        <v>2551</v>
      </c>
      <c r="I25" s="11" t="s">
        <v>2552</v>
      </c>
      <c r="J25" s="11" t="s">
        <v>9</v>
      </c>
      <c r="K25" s="11" t="s">
        <v>166</v>
      </c>
      <c r="L25" s="11" t="s">
        <v>2553</v>
      </c>
      <c r="M25" s="11" t="s">
        <v>3176</v>
      </c>
      <c r="N25" s="11" t="s">
        <v>3152</v>
      </c>
      <c r="O25" s="11" t="s">
        <v>45</v>
      </c>
      <c r="P25" s="11" t="s">
        <v>46</v>
      </c>
      <c r="Q25" s="11" t="s">
        <v>2554</v>
      </c>
      <c r="R25" s="11" t="s">
        <v>2555</v>
      </c>
    </row>
    <row r="26" spans="1:18" x14ac:dyDescent="0.25">
      <c r="A26" s="11" t="s">
        <v>39</v>
      </c>
      <c r="D26" s="11" t="s">
        <v>3143</v>
      </c>
      <c r="E26" s="11" t="s">
        <v>3159</v>
      </c>
      <c r="F26" s="11" t="s">
        <v>3145</v>
      </c>
      <c r="G26" s="11" t="s">
        <v>3172</v>
      </c>
      <c r="H26" s="11" t="s">
        <v>2509</v>
      </c>
      <c r="I26" s="11" t="s">
        <v>2510</v>
      </c>
      <c r="J26" s="11" t="s">
        <v>9</v>
      </c>
      <c r="K26" s="11" t="s">
        <v>166</v>
      </c>
      <c r="L26" s="11" t="s">
        <v>2556</v>
      </c>
      <c r="M26" s="11" t="s">
        <v>1574</v>
      </c>
      <c r="N26" s="11" t="s">
        <v>3145</v>
      </c>
      <c r="O26" s="11" t="s">
        <v>45</v>
      </c>
      <c r="P26" s="11" t="s">
        <v>46</v>
      </c>
      <c r="Q26" s="11" t="s">
        <v>2557</v>
      </c>
      <c r="R26" s="11" t="s">
        <v>360</v>
      </c>
    </row>
    <row r="27" spans="1:18" x14ac:dyDescent="0.25">
      <c r="A27" s="11" t="s">
        <v>39</v>
      </c>
      <c r="D27" s="11" t="s">
        <v>3172</v>
      </c>
      <c r="E27" s="11" t="s">
        <v>3159</v>
      </c>
      <c r="F27" s="11" t="s">
        <v>3177</v>
      </c>
      <c r="G27" s="11" t="s">
        <v>3178</v>
      </c>
      <c r="H27" s="11" t="s">
        <v>2507</v>
      </c>
      <c r="I27" s="11" t="s">
        <v>2558</v>
      </c>
      <c r="J27" s="11" t="s">
        <v>9</v>
      </c>
      <c r="K27" s="11" t="s">
        <v>166</v>
      </c>
      <c r="L27" s="11" t="s">
        <v>2559</v>
      </c>
      <c r="M27" s="11" t="s">
        <v>3179</v>
      </c>
      <c r="N27" s="11" t="s">
        <v>3180</v>
      </c>
      <c r="O27" s="11" t="s">
        <v>45</v>
      </c>
      <c r="P27" s="11" t="s">
        <v>46</v>
      </c>
      <c r="Q27" s="11" t="s">
        <v>2560</v>
      </c>
      <c r="R27" s="11" t="s">
        <v>2561</v>
      </c>
    </row>
    <row r="28" spans="1:18" x14ac:dyDescent="0.25">
      <c r="A28" s="11" t="s">
        <v>39</v>
      </c>
      <c r="D28" s="11" t="s">
        <v>3181</v>
      </c>
      <c r="E28" s="11" t="s">
        <v>3159</v>
      </c>
      <c r="F28" s="11" t="s">
        <v>3145</v>
      </c>
      <c r="G28" s="11" t="s">
        <v>3156</v>
      </c>
      <c r="H28" s="11" t="s">
        <v>690</v>
      </c>
      <c r="I28" s="11" t="s">
        <v>691</v>
      </c>
      <c r="J28" s="11" t="s">
        <v>9</v>
      </c>
      <c r="K28" s="11" t="s">
        <v>166</v>
      </c>
      <c r="L28" s="11" t="s">
        <v>2562</v>
      </c>
      <c r="M28" s="11" t="s">
        <v>3182</v>
      </c>
      <c r="N28" s="11" t="s">
        <v>3145</v>
      </c>
      <c r="O28" s="11" t="s">
        <v>45</v>
      </c>
      <c r="P28" s="11" t="s">
        <v>46</v>
      </c>
      <c r="Q28" s="11" t="s">
        <v>2563</v>
      </c>
      <c r="R28" s="11" t="s">
        <v>2564</v>
      </c>
    </row>
    <row r="29" spans="1:18" x14ac:dyDescent="0.25">
      <c r="A29" s="11" t="s">
        <v>39</v>
      </c>
      <c r="D29" s="11" t="s">
        <v>3183</v>
      </c>
      <c r="E29" s="11" t="s">
        <v>3184</v>
      </c>
      <c r="F29" s="11" t="s">
        <v>3145</v>
      </c>
      <c r="G29" s="11" t="s">
        <v>3164</v>
      </c>
      <c r="H29" s="11" t="s">
        <v>2565</v>
      </c>
      <c r="I29" s="11" t="s">
        <v>2566</v>
      </c>
      <c r="J29" s="11" t="s">
        <v>9</v>
      </c>
      <c r="K29" s="11" t="s">
        <v>166</v>
      </c>
      <c r="L29" s="11" t="s">
        <v>2567</v>
      </c>
      <c r="M29" s="11" t="s">
        <v>3185</v>
      </c>
      <c r="N29" s="11" t="s">
        <v>3145</v>
      </c>
      <c r="O29" s="11" t="s">
        <v>45</v>
      </c>
      <c r="P29" s="11" t="s">
        <v>46</v>
      </c>
      <c r="Q29" s="11" t="s">
        <v>2568</v>
      </c>
      <c r="R29" s="11" t="s">
        <v>2569</v>
      </c>
    </row>
    <row r="30" spans="1:18" x14ac:dyDescent="0.25">
      <c r="A30" s="11" t="s">
        <v>39</v>
      </c>
      <c r="D30" s="11" t="s">
        <v>3154</v>
      </c>
      <c r="E30" s="11" t="s">
        <v>3184</v>
      </c>
      <c r="F30" s="11" t="s">
        <v>3145</v>
      </c>
      <c r="G30" s="11" t="s">
        <v>3164</v>
      </c>
      <c r="H30" s="11" t="s">
        <v>2570</v>
      </c>
      <c r="I30" s="11" t="s">
        <v>2571</v>
      </c>
      <c r="J30" s="11" t="s">
        <v>9</v>
      </c>
      <c r="K30" s="11" t="s">
        <v>166</v>
      </c>
      <c r="L30" s="11" t="s">
        <v>2572</v>
      </c>
      <c r="M30" s="11" t="s">
        <v>3186</v>
      </c>
      <c r="N30" s="11" t="s">
        <v>3145</v>
      </c>
      <c r="O30" s="11" t="s">
        <v>45</v>
      </c>
      <c r="P30" s="11" t="s">
        <v>46</v>
      </c>
      <c r="Q30" s="11" t="s">
        <v>2573</v>
      </c>
      <c r="R30" s="11" t="s">
        <v>2574</v>
      </c>
    </row>
    <row r="31" spans="1:18" x14ac:dyDescent="0.25">
      <c r="A31" s="11" t="s">
        <v>39</v>
      </c>
      <c r="D31" s="11" t="s">
        <v>3154</v>
      </c>
      <c r="E31" s="11" t="s">
        <v>3187</v>
      </c>
      <c r="F31" s="11" t="s">
        <v>3145</v>
      </c>
      <c r="G31" s="11" t="s">
        <v>3171</v>
      </c>
      <c r="H31" s="11" t="s">
        <v>2575</v>
      </c>
      <c r="I31" s="11" t="s">
        <v>2576</v>
      </c>
      <c r="J31" s="11" t="s">
        <v>9</v>
      </c>
      <c r="K31" s="11" t="s">
        <v>166</v>
      </c>
      <c r="L31" s="11" t="s">
        <v>2577</v>
      </c>
      <c r="M31" s="11" t="s">
        <v>3188</v>
      </c>
      <c r="N31" s="11" t="s">
        <v>3145</v>
      </c>
      <c r="O31" s="11" t="s">
        <v>45</v>
      </c>
      <c r="P31" s="11" t="s">
        <v>46</v>
      </c>
      <c r="Q31" s="11" t="s">
        <v>2578</v>
      </c>
      <c r="R31" s="11" t="s">
        <v>2579</v>
      </c>
    </row>
    <row r="32" spans="1:18" x14ac:dyDescent="0.25">
      <c r="A32" s="11" t="s">
        <v>39</v>
      </c>
      <c r="D32" s="11" t="s">
        <v>3171</v>
      </c>
      <c r="E32" s="11" t="s">
        <v>3187</v>
      </c>
      <c r="F32" s="11" t="s">
        <v>3145</v>
      </c>
      <c r="G32" s="11" t="s">
        <v>3164</v>
      </c>
      <c r="H32" s="11" t="s">
        <v>2469</v>
      </c>
      <c r="I32" s="11" t="s">
        <v>2470</v>
      </c>
      <c r="J32" s="11" t="s">
        <v>9</v>
      </c>
      <c r="K32" s="11" t="s">
        <v>166</v>
      </c>
      <c r="L32" s="11" t="s">
        <v>2580</v>
      </c>
      <c r="M32" s="11" t="s">
        <v>3189</v>
      </c>
      <c r="N32" s="11" t="s">
        <v>3145</v>
      </c>
      <c r="O32" s="11" t="s">
        <v>45</v>
      </c>
      <c r="P32" s="11" t="s">
        <v>46</v>
      </c>
      <c r="Q32" s="11" t="s">
        <v>2581</v>
      </c>
      <c r="R32" s="11" t="s">
        <v>2582</v>
      </c>
    </row>
    <row r="33" spans="1:18" x14ac:dyDescent="0.25">
      <c r="A33" s="11" t="s">
        <v>39</v>
      </c>
      <c r="D33" s="11" t="s">
        <v>3164</v>
      </c>
      <c r="E33" s="11" t="s">
        <v>3187</v>
      </c>
      <c r="F33" s="11" t="s">
        <v>3145</v>
      </c>
      <c r="G33" s="11" t="s">
        <v>3190</v>
      </c>
      <c r="H33" s="11" t="s">
        <v>432</v>
      </c>
      <c r="I33" s="11" t="s">
        <v>433</v>
      </c>
      <c r="J33" s="11" t="s">
        <v>9</v>
      </c>
      <c r="K33" s="11" t="s">
        <v>166</v>
      </c>
      <c r="L33" s="11" t="s">
        <v>2583</v>
      </c>
      <c r="M33" s="11" t="s">
        <v>3191</v>
      </c>
      <c r="N33" s="11" t="s">
        <v>3145</v>
      </c>
      <c r="O33" s="11" t="s">
        <v>45</v>
      </c>
      <c r="P33" s="11" t="s">
        <v>46</v>
      </c>
      <c r="Q33" s="11" t="s">
        <v>2584</v>
      </c>
      <c r="R33" s="11" t="s">
        <v>2585</v>
      </c>
    </row>
    <row r="34" spans="1:18" x14ac:dyDescent="0.25">
      <c r="A34" s="11" t="s">
        <v>39</v>
      </c>
      <c r="D34" s="11" t="s">
        <v>3164</v>
      </c>
      <c r="E34" s="11" t="s">
        <v>3187</v>
      </c>
      <c r="F34" s="11" t="s">
        <v>3145</v>
      </c>
      <c r="G34" s="11" t="s">
        <v>3190</v>
      </c>
      <c r="H34" s="11" t="s">
        <v>432</v>
      </c>
      <c r="I34" s="11" t="s">
        <v>433</v>
      </c>
      <c r="J34" s="11" t="s">
        <v>9</v>
      </c>
      <c r="K34" s="11" t="s">
        <v>166</v>
      </c>
      <c r="L34" s="11" t="s">
        <v>2583</v>
      </c>
      <c r="M34" s="11" t="s">
        <v>3192</v>
      </c>
      <c r="N34" s="11" t="s">
        <v>3145</v>
      </c>
      <c r="O34" s="11" t="s">
        <v>45</v>
      </c>
      <c r="P34" s="11" t="s">
        <v>46</v>
      </c>
      <c r="Q34" s="11" t="s">
        <v>2586</v>
      </c>
      <c r="R34" s="11" t="s">
        <v>2587</v>
      </c>
    </row>
    <row r="35" spans="1:18" x14ac:dyDescent="0.25">
      <c r="A35" s="11" t="s">
        <v>39</v>
      </c>
      <c r="D35" s="11" t="s">
        <v>3164</v>
      </c>
      <c r="E35" s="11" t="s">
        <v>3187</v>
      </c>
      <c r="F35" s="11" t="s">
        <v>3145</v>
      </c>
      <c r="G35" s="11" t="s">
        <v>3190</v>
      </c>
      <c r="H35" s="11" t="s">
        <v>432</v>
      </c>
      <c r="I35" s="11" t="s">
        <v>433</v>
      </c>
      <c r="J35" s="11" t="s">
        <v>9</v>
      </c>
      <c r="K35" s="11" t="s">
        <v>166</v>
      </c>
      <c r="L35" s="11" t="s">
        <v>2583</v>
      </c>
      <c r="M35" s="11" t="s">
        <v>3193</v>
      </c>
      <c r="N35" s="11" t="s">
        <v>3145</v>
      </c>
      <c r="O35" s="11" t="s">
        <v>45</v>
      </c>
      <c r="P35" s="11" t="s">
        <v>46</v>
      </c>
      <c r="Q35" s="11" t="s">
        <v>2588</v>
      </c>
      <c r="R35" s="11" t="s">
        <v>2589</v>
      </c>
    </row>
    <row r="36" spans="1:18" x14ac:dyDescent="0.25">
      <c r="A36" s="11" t="s">
        <v>39</v>
      </c>
      <c r="D36" s="11" t="s">
        <v>3164</v>
      </c>
      <c r="E36" s="11" t="s">
        <v>3194</v>
      </c>
      <c r="F36" s="11" t="s">
        <v>3164</v>
      </c>
      <c r="G36" s="11" t="s">
        <v>3164</v>
      </c>
      <c r="H36" s="11" t="s">
        <v>2447</v>
      </c>
      <c r="I36" s="11" t="s">
        <v>2448</v>
      </c>
      <c r="J36" s="11" t="s">
        <v>9</v>
      </c>
      <c r="K36" s="11" t="s">
        <v>166</v>
      </c>
      <c r="L36" s="11" t="s">
        <v>2590</v>
      </c>
      <c r="M36" s="11" t="s">
        <v>3195</v>
      </c>
      <c r="N36" s="11" t="s">
        <v>3196</v>
      </c>
      <c r="O36" s="11" t="s">
        <v>45</v>
      </c>
      <c r="P36" s="11" t="s">
        <v>47</v>
      </c>
      <c r="Q36" s="11" t="s">
        <v>2591</v>
      </c>
      <c r="R36" s="11" t="s">
        <v>2592</v>
      </c>
    </row>
    <row r="37" spans="1:18" x14ac:dyDescent="0.25">
      <c r="A37" s="11" t="s">
        <v>39</v>
      </c>
      <c r="D37" s="11" t="s">
        <v>3159</v>
      </c>
      <c r="E37" s="11" t="s">
        <v>3194</v>
      </c>
      <c r="F37" s="11" t="s">
        <v>3145</v>
      </c>
      <c r="G37" s="11" t="s">
        <v>3184</v>
      </c>
      <c r="H37" s="11" t="s">
        <v>43</v>
      </c>
      <c r="I37" s="11" t="s">
        <v>44</v>
      </c>
      <c r="J37" s="11" t="s">
        <v>9</v>
      </c>
      <c r="K37" s="11" t="s">
        <v>136</v>
      </c>
      <c r="L37" s="11" t="s">
        <v>2593</v>
      </c>
      <c r="M37" s="11" t="s">
        <v>3197</v>
      </c>
      <c r="N37" s="11" t="s">
        <v>3145</v>
      </c>
      <c r="O37" s="11" t="s">
        <v>45</v>
      </c>
      <c r="P37" s="11" t="s">
        <v>2594</v>
      </c>
      <c r="Q37" s="11" t="s">
        <v>2595</v>
      </c>
      <c r="R37" s="11" t="s">
        <v>2596</v>
      </c>
    </row>
    <row r="38" spans="1:18" x14ac:dyDescent="0.25">
      <c r="A38" s="11" t="s">
        <v>39</v>
      </c>
      <c r="D38" s="11" t="s">
        <v>3159</v>
      </c>
      <c r="E38" s="11" t="s">
        <v>3194</v>
      </c>
      <c r="F38" s="11" t="s">
        <v>3145</v>
      </c>
      <c r="G38" s="11" t="s">
        <v>3184</v>
      </c>
      <c r="H38" s="11" t="s">
        <v>43</v>
      </c>
      <c r="I38" s="11" t="s">
        <v>44</v>
      </c>
      <c r="J38" s="11" t="s">
        <v>9</v>
      </c>
      <c r="K38" s="11" t="s">
        <v>136</v>
      </c>
      <c r="L38" s="11" t="s">
        <v>2597</v>
      </c>
      <c r="M38" s="11" t="s">
        <v>3198</v>
      </c>
      <c r="N38" s="11" t="s">
        <v>3145</v>
      </c>
      <c r="O38" s="11" t="s">
        <v>45</v>
      </c>
      <c r="P38" s="11" t="s">
        <v>2594</v>
      </c>
      <c r="Q38" s="11" t="s">
        <v>2598</v>
      </c>
      <c r="R38" s="11" t="s">
        <v>2599</v>
      </c>
    </row>
    <row r="39" spans="1:18" x14ac:dyDescent="0.25">
      <c r="A39" s="11" t="s">
        <v>39</v>
      </c>
      <c r="D39" s="11" t="s">
        <v>3143</v>
      </c>
      <c r="E39" s="11" t="s">
        <v>3194</v>
      </c>
      <c r="F39" s="11" t="s">
        <v>3145</v>
      </c>
      <c r="G39" s="11" t="s">
        <v>3143</v>
      </c>
      <c r="H39" s="11" t="s">
        <v>56</v>
      </c>
      <c r="I39" s="11" t="s">
        <v>57</v>
      </c>
      <c r="J39" s="11" t="s">
        <v>9</v>
      </c>
      <c r="K39" s="11" t="s">
        <v>136</v>
      </c>
      <c r="L39" s="11" t="s">
        <v>2600</v>
      </c>
      <c r="M39" s="11" t="s">
        <v>3199</v>
      </c>
      <c r="N39" s="11" t="s">
        <v>3145</v>
      </c>
      <c r="O39" s="11" t="s">
        <v>45</v>
      </c>
      <c r="P39" s="11" t="s">
        <v>46</v>
      </c>
      <c r="Q39" s="11" t="s">
        <v>2601</v>
      </c>
      <c r="R39" s="11" t="s">
        <v>2602</v>
      </c>
    </row>
    <row r="40" spans="1:18" x14ac:dyDescent="0.25">
      <c r="A40" s="11" t="s">
        <v>39</v>
      </c>
      <c r="D40" s="11" t="s">
        <v>3156</v>
      </c>
      <c r="E40" s="11" t="s">
        <v>3194</v>
      </c>
      <c r="F40" s="11" t="s">
        <v>3145</v>
      </c>
      <c r="G40" s="11" t="s">
        <v>3156</v>
      </c>
      <c r="H40" s="11" t="s">
        <v>72</v>
      </c>
      <c r="I40" s="11" t="s">
        <v>73</v>
      </c>
      <c r="J40" s="11" t="s">
        <v>9</v>
      </c>
      <c r="K40" s="11" t="s">
        <v>166</v>
      </c>
      <c r="L40" s="11" t="s">
        <v>2603</v>
      </c>
      <c r="M40" s="11" t="s">
        <v>3200</v>
      </c>
      <c r="N40" s="11" t="s">
        <v>3145</v>
      </c>
      <c r="O40" s="11" t="s">
        <v>45</v>
      </c>
      <c r="P40" s="11" t="s">
        <v>46</v>
      </c>
      <c r="Q40" s="11" t="s">
        <v>2604</v>
      </c>
      <c r="R40" s="11" t="s">
        <v>2605</v>
      </c>
    </row>
    <row r="41" spans="1:18" x14ac:dyDescent="0.25">
      <c r="A41" s="11" t="s">
        <v>39</v>
      </c>
      <c r="D41" s="11" t="s">
        <v>3164</v>
      </c>
      <c r="E41" s="11" t="s">
        <v>3194</v>
      </c>
      <c r="F41" s="11" t="s">
        <v>3145</v>
      </c>
      <c r="G41" s="11" t="s">
        <v>3172</v>
      </c>
      <c r="H41" s="11" t="s">
        <v>2606</v>
      </c>
      <c r="I41" s="11" t="s">
        <v>2607</v>
      </c>
      <c r="J41" s="11" t="s">
        <v>9</v>
      </c>
      <c r="K41" s="11" t="s">
        <v>166</v>
      </c>
      <c r="L41" s="11" t="s">
        <v>2608</v>
      </c>
      <c r="M41" s="11" t="s">
        <v>3201</v>
      </c>
      <c r="N41" s="11" t="s">
        <v>3145</v>
      </c>
      <c r="O41" s="11" t="s">
        <v>45</v>
      </c>
      <c r="P41" s="11" t="s">
        <v>46</v>
      </c>
      <c r="Q41" s="11" t="s">
        <v>2609</v>
      </c>
      <c r="R41" s="11" t="s">
        <v>2610</v>
      </c>
    </row>
    <row r="42" spans="1:18" x14ac:dyDescent="0.25">
      <c r="A42" s="11" t="s">
        <v>39</v>
      </c>
      <c r="D42" s="11" t="s">
        <v>3161</v>
      </c>
      <c r="E42" s="11" t="s">
        <v>3194</v>
      </c>
      <c r="F42" s="11" t="s">
        <v>3145</v>
      </c>
      <c r="G42" s="11" t="s">
        <v>3202</v>
      </c>
      <c r="H42" s="11" t="s">
        <v>432</v>
      </c>
      <c r="I42" s="11" t="s">
        <v>433</v>
      </c>
      <c r="J42" s="11" t="s">
        <v>9</v>
      </c>
      <c r="K42" s="11" t="s">
        <v>166</v>
      </c>
      <c r="L42" s="11" t="s">
        <v>2611</v>
      </c>
      <c r="M42" s="11" t="s">
        <v>3203</v>
      </c>
      <c r="N42" s="11" t="s">
        <v>3145</v>
      </c>
      <c r="O42" s="11" t="s">
        <v>45</v>
      </c>
      <c r="P42" s="11" t="s">
        <v>46</v>
      </c>
      <c r="Q42" s="11" t="s">
        <v>2612</v>
      </c>
      <c r="R42" s="11" t="s">
        <v>2613</v>
      </c>
    </row>
    <row r="43" spans="1:18" x14ac:dyDescent="0.25">
      <c r="A43" s="11" t="s">
        <v>39</v>
      </c>
      <c r="D43" s="11" t="s">
        <v>3204</v>
      </c>
      <c r="E43" s="11" t="s">
        <v>3194</v>
      </c>
      <c r="F43" s="11" t="s">
        <v>3145</v>
      </c>
      <c r="G43" s="11" t="s">
        <v>3184</v>
      </c>
      <c r="H43" s="11" t="s">
        <v>62</v>
      </c>
      <c r="I43" s="11" t="s">
        <v>27</v>
      </c>
      <c r="J43" s="11" t="s">
        <v>9</v>
      </c>
      <c r="K43" s="11" t="s">
        <v>166</v>
      </c>
      <c r="L43" s="11" t="s">
        <v>2614</v>
      </c>
      <c r="M43" s="11" t="s">
        <v>3205</v>
      </c>
      <c r="N43" s="11" t="s">
        <v>3145</v>
      </c>
      <c r="O43" s="11" t="s">
        <v>45</v>
      </c>
      <c r="P43" s="11" t="s">
        <v>46</v>
      </c>
      <c r="Q43" s="11" t="s">
        <v>2615</v>
      </c>
      <c r="R43" s="11" t="s">
        <v>2616</v>
      </c>
    </row>
    <row r="44" spans="1:18" x14ac:dyDescent="0.25">
      <c r="A44" s="11" t="s">
        <v>39</v>
      </c>
      <c r="D44" s="11" t="s">
        <v>3183</v>
      </c>
      <c r="E44" s="11" t="s">
        <v>3194</v>
      </c>
      <c r="F44" s="11" t="s">
        <v>3145</v>
      </c>
      <c r="G44" s="11" t="s">
        <v>3183</v>
      </c>
      <c r="H44" s="11" t="s">
        <v>2617</v>
      </c>
      <c r="I44" s="11" t="s">
        <v>2618</v>
      </c>
      <c r="J44" s="11" t="s">
        <v>9</v>
      </c>
      <c r="K44" s="11" t="s">
        <v>136</v>
      </c>
      <c r="L44" s="11" t="s">
        <v>2619</v>
      </c>
      <c r="M44" s="11" t="s">
        <v>3206</v>
      </c>
      <c r="N44" s="11" t="s">
        <v>3145</v>
      </c>
      <c r="O44" s="11" t="s">
        <v>45</v>
      </c>
      <c r="P44" s="11" t="s">
        <v>46</v>
      </c>
      <c r="Q44" s="11" t="s">
        <v>2620</v>
      </c>
      <c r="R44" s="11" t="s">
        <v>2621</v>
      </c>
    </row>
    <row r="45" spans="1:18" x14ac:dyDescent="0.25">
      <c r="A45" s="11" t="s">
        <v>39</v>
      </c>
      <c r="D45" s="11" t="s">
        <v>3164</v>
      </c>
      <c r="E45" s="11" t="s">
        <v>3207</v>
      </c>
      <c r="F45" s="11" t="s">
        <v>3145</v>
      </c>
      <c r="G45" s="11" t="s">
        <v>3164</v>
      </c>
      <c r="H45" s="11" t="s">
        <v>2501</v>
      </c>
      <c r="I45" s="11" t="s">
        <v>2502</v>
      </c>
      <c r="J45" s="11" t="s">
        <v>9</v>
      </c>
      <c r="K45" s="11" t="s">
        <v>166</v>
      </c>
      <c r="L45" s="11" t="s">
        <v>2622</v>
      </c>
      <c r="M45" s="11" t="s">
        <v>3208</v>
      </c>
      <c r="N45" s="11" t="s">
        <v>3145</v>
      </c>
      <c r="O45" s="11" t="s">
        <v>45</v>
      </c>
      <c r="P45" s="11" t="s">
        <v>46</v>
      </c>
      <c r="Q45" s="11" t="s">
        <v>2623</v>
      </c>
      <c r="R45" s="11" t="s">
        <v>2624</v>
      </c>
    </row>
    <row r="46" spans="1:18" x14ac:dyDescent="0.25">
      <c r="A46" s="11" t="s">
        <v>39</v>
      </c>
      <c r="D46" s="11" t="s">
        <v>3183</v>
      </c>
      <c r="E46" s="11" t="s">
        <v>3159</v>
      </c>
      <c r="F46" s="11" t="s">
        <v>3209</v>
      </c>
      <c r="G46" s="11" t="s">
        <v>3164</v>
      </c>
      <c r="H46" s="11" t="s">
        <v>2625</v>
      </c>
      <c r="I46" s="11" t="s">
        <v>2626</v>
      </c>
      <c r="J46" s="11" t="s">
        <v>9</v>
      </c>
      <c r="K46" s="11" t="s">
        <v>135</v>
      </c>
      <c r="L46" s="11" t="s">
        <v>2627</v>
      </c>
      <c r="M46" s="11" t="s">
        <v>3210</v>
      </c>
      <c r="N46" s="11" t="s">
        <v>3209</v>
      </c>
      <c r="O46" s="11" t="s">
        <v>45</v>
      </c>
      <c r="P46" s="11" t="s">
        <v>46</v>
      </c>
      <c r="Q46" s="11" t="s">
        <v>2628</v>
      </c>
      <c r="R46" s="11" t="s">
        <v>2629</v>
      </c>
    </row>
    <row r="47" spans="1:18" x14ac:dyDescent="0.25">
      <c r="A47" s="11" t="s">
        <v>39</v>
      </c>
      <c r="D47" s="11" t="s">
        <v>3164</v>
      </c>
      <c r="E47" s="11" t="s">
        <v>3211</v>
      </c>
      <c r="F47" s="11" t="s">
        <v>3145</v>
      </c>
      <c r="G47" s="11" t="s">
        <v>3212</v>
      </c>
      <c r="H47" s="11" t="s">
        <v>2486</v>
      </c>
      <c r="I47" s="11" t="s">
        <v>2487</v>
      </c>
      <c r="J47" s="11" t="s">
        <v>9</v>
      </c>
      <c r="K47" s="11" t="s">
        <v>166</v>
      </c>
      <c r="L47" s="11" t="s">
        <v>2630</v>
      </c>
      <c r="M47" s="11" t="s">
        <v>3213</v>
      </c>
      <c r="N47" s="11" t="s">
        <v>3145</v>
      </c>
      <c r="O47" s="11" t="s">
        <v>45</v>
      </c>
      <c r="P47" s="11" t="s">
        <v>46</v>
      </c>
      <c r="Q47" s="11" t="s">
        <v>2631</v>
      </c>
      <c r="R47" s="11" t="s">
        <v>2632</v>
      </c>
    </row>
    <row r="48" spans="1:18" x14ac:dyDescent="0.25">
      <c r="A48" s="11" t="s">
        <v>39</v>
      </c>
      <c r="D48" s="11" t="s">
        <v>3156</v>
      </c>
      <c r="E48" s="11" t="s">
        <v>3211</v>
      </c>
      <c r="F48" s="11" t="s">
        <v>3145</v>
      </c>
      <c r="G48" s="11" t="s">
        <v>3171</v>
      </c>
      <c r="H48" s="11" t="s">
        <v>60</v>
      </c>
      <c r="I48" s="11" t="s">
        <v>61</v>
      </c>
      <c r="J48" s="11" t="s">
        <v>9</v>
      </c>
      <c r="K48" s="11" t="s">
        <v>166</v>
      </c>
      <c r="L48" s="11" t="s">
        <v>2633</v>
      </c>
      <c r="M48" s="11" t="s">
        <v>3214</v>
      </c>
      <c r="N48" s="11" t="s">
        <v>3145</v>
      </c>
      <c r="O48" s="11" t="s">
        <v>45</v>
      </c>
      <c r="P48" s="11" t="s">
        <v>46</v>
      </c>
      <c r="Q48" s="11" t="s">
        <v>2634</v>
      </c>
      <c r="R48" s="11" t="s">
        <v>2635</v>
      </c>
    </row>
    <row r="49" spans="1:18" x14ac:dyDescent="0.25">
      <c r="A49" s="11" t="s">
        <v>39</v>
      </c>
      <c r="D49" s="11" t="s">
        <v>3154</v>
      </c>
      <c r="E49" s="11" t="s">
        <v>3211</v>
      </c>
      <c r="F49" s="11" t="s">
        <v>3145</v>
      </c>
      <c r="G49" s="11" t="s">
        <v>3164</v>
      </c>
      <c r="H49" s="11" t="s">
        <v>690</v>
      </c>
      <c r="I49" s="11" t="s">
        <v>691</v>
      </c>
      <c r="J49" s="11" t="s">
        <v>9</v>
      </c>
      <c r="K49" s="11" t="s">
        <v>166</v>
      </c>
      <c r="L49" s="11" t="s">
        <v>2636</v>
      </c>
      <c r="M49" s="11" t="s">
        <v>3215</v>
      </c>
      <c r="N49" s="11" t="s">
        <v>3145</v>
      </c>
      <c r="O49" s="11" t="s">
        <v>45</v>
      </c>
      <c r="P49" s="11" t="s">
        <v>46</v>
      </c>
      <c r="Q49" s="11" t="s">
        <v>2637</v>
      </c>
      <c r="R49" s="11" t="s">
        <v>2638</v>
      </c>
    </row>
    <row r="50" spans="1:18" x14ac:dyDescent="0.25">
      <c r="A50" s="11" t="s">
        <v>39</v>
      </c>
      <c r="D50" s="11" t="s">
        <v>3144</v>
      </c>
      <c r="E50" s="11" t="s">
        <v>3211</v>
      </c>
      <c r="F50" s="11" t="s">
        <v>3145</v>
      </c>
      <c r="G50" s="11" t="s">
        <v>3187</v>
      </c>
      <c r="H50" s="11" t="s">
        <v>2467</v>
      </c>
      <c r="I50" s="11" t="s">
        <v>2468</v>
      </c>
      <c r="J50" s="11" t="s">
        <v>9</v>
      </c>
      <c r="K50" s="11" t="s">
        <v>166</v>
      </c>
      <c r="L50" s="11" t="s">
        <v>2639</v>
      </c>
      <c r="M50" s="11" t="s">
        <v>3216</v>
      </c>
      <c r="N50" s="11" t="s">
        <v>3145</v>
      </c>
      <c r="O50" s="11" t="s">
        <v>45</v>
      </c>
      <c r="P50" s="11" t="s">
        <v>46</v>
      </c>
      <c r="Q50" s="11" t="s">
        <v>2640</v>
      </c>
      <c r="R50" s="11" t="s">
        <v>2641</v>
      </c>
    </row>
    <row r="51" spans="1:18" x14ac:dyDescent="0.25">
      <c r="A51" s="11" t="s">
        <v>39</v>
      </c>
      <c r="D51" s="11" t="s">
        <v>3183</v>
      </c>
      <c r="E51" s="11" t="s">
        <v>3211</v>
      </c>
      <c r="F51" s="11" t="s">
        <v>3217</v>
      </c>
      <c r="G51" s="11" t="s">
        <v>3172</v>
      </c>
      <c r="H51" s="11" t="s">
        <v>79</v>
      </c>
      <c r="I51" s="11" t="s">
        <v>28</v>
      </c>
      <c r="J51" s="11" t="s">
        <v>9</v>
      </c>
      <c r="K51" s="11" t="s">
        <v>135</v>
      </c>
      <c r="L51" s="11" t="s">
        <v>2642</v>
      </c>
      <c r="M51" s="11" t="s">
        <v>3218</v>
      </c>
      <c r="N51" s="11" t="s">
        <v>3163</v>
      </c>
      <c r="O51" s="11" t="s">
        <v>45</v>
      </c>
      <c r="P51" s="11" t="s">
        <v>46</v>
      </c>
      <c r="Q51" s="11" t="s">
        <v>2643</v>
      </c>
      <c r="R51" s="11" t="s">
        <v>2644</v>
      </c>
    </row>
    <row r="52" spans="1:18" x14ac:dyDescent="0.25">
      <c r="A52" s="11" t="s">
        <v>39</v>
      </c>
      <c r="D52" s="11" t="s">
        <v>3183</v>
      </c>
      <c r="E52" s="11" t="s">
        <v>3219</v>
      </c>
      <c r="F52" s="11" t="s">
        <v>3145</v>
      </c>
      <c r="G52" s="11" t="s">
        <v>3171</v>
      </c>
      <c r="H52" s="11" t="s">
        <v>754</v>
      </c>
      <c r="I52" s="11" t="s">
        <v>755</v>
      </c>
      <c r="J52" s="11" t="s">
        <v>9</v>
      </c>
      <c r="K52" s="11" t="s">
        <v>136</v>
      </c>
      <c r="L52" s="11" t="s">
        <v>2645</v>
      </c>
      <c r="M52" s="11" t="s">
        <v>3220</v>
      </c>
      <c r="N52" s="11" t="s">
        <v>3145</v>
      </c>
      <c r="O52" s="11" t="s">
        <v>45</v>
      </c>
      <c r="P52" s="11" t="s">
        <v>46</v>
      </c>
      <c r="Q52" s="11" t="s">
        <v>2646</v>
      </c>
      <c r="R52" s="11" t="s">
        <v>2647</v>
      </c>
    </row>
    <row r="53" spans="1:18" x14ac:dyDescent="0.25">
      <c r="A53" s="11" t="s">
        <v>39</v>
      </c>
      <c r="D53" s="11" t="s">
        <v>3183</v>
      </c>
      <c r="E53" s="11" t="s">
        <v>3175</v>
      </c>
      <c r="F53" s="11" t="s">
        <v>3145</v>
      </c>
      <c r="G53" s="11" t="s">
        <v>3190</v>
      </c>
      <c r="H53" s="11" t="s">
        <v>2648</v>
      </c>
      <c r="I53" s="11" t="s">
        <v>2649</v>
      </c>
      <c r="J53" s="11" t="s">
        <v>9</v>
      </c>
      <c r="K53" s="11" t="s">
        <v>136</v>
      </c>
      <c r="L53" s="11" t="s">
        <v>2650</v>
      </c>
      <c r="M53" s="11" t="s">
        <v>3221</v>
      </c>
      <c r="N53" s="11" t="s">
        <v>3145</v>
      </c>
      <c r="O53" s="11" t="s">
        <v>45</v>
      </c>
      <c r="P53" s="11" t="s">
        <v>46</v>
      </c>
      <c r="Q53" s="11" t="s">
        <v>2651</v>
      </c>
      <c r="R53" s="11" t="s">
        <v>2652</v>
      </c>
    </row>
    <row r="54" spans="1:18" x14ac:dyDescent="0.25">
      <c r="A54" s="11" t="s">
        <v>39</v>
      </c>
      <c r="D54" s="11" t="s">
        <v>3183</v>
      </c>
      <c r="E54" s="11" t="s">
        <v>3175</v>
      </c>
      <c r="F54" s="11" t="s">
        <v>3145</v>
      </c>
      <c r="G54" s="11" t="s">
        <v>3171</v>
      </c>
      <c r="H54" s="11" t="s">
        <v>754</v>
      </c>
      <c r="I54" s="11" t="s">
        <v>755</v>
      </c>
      <c r="J54" s="11" t="s">
        <v>9</v>
      </c>
      <c r="K54" s="11" t="s">
        <v>166</v>
      </c>
      <c r="L54" s="11" t="s">
        <v>2653</v>
      </c>
      <c r="M54" s="11" t="s">
        <v>3222</v>
      </c>
      <c r="N54" s="11" t="s">
        <v>3145</v>
      </c>
      <c r="O54" s="11" t="s">
        <v>45</v>
      </c>
      <c r="P54" s="11" t="s">
        <v>46</v>
      </c>
      <c r="Q54" s="11" t="s">
        <v>2654</v>
      </c>
      <c r="R54" s="11" t="s">
        <v>2655</v>
      </c>
    </row>
    <row r="55" spans="1:18" x14ac:dyDescent="0.25">
      <c r="A55" s="11" t="s">
        <v>39</v>
      </c>
      <c r="D55" s="11" t="s">
        <v>3143</v>
      </c>
      <c r="E55" s="11" t="s">
        <v>3175</v>
      </c>
      <c r="F55" s="11" t="s">
        <v>3145</v>
      </c>
      <c r="G55" s="11" t="s">
        <v>3171</v>
      </c>
      <c r="H55" s="11" t="s">
        <v>889</v>
      </c>
      <c r="I55" s="11" t="s">
        <v>890</v>
      </c>
      <c r="J55" s="11" t="s">
        <v>9</v>
      </c>
      <c r="K55" s="11" t="s">
        <v>136</v>
      </c>
      <c r="L55" s="11" t="s">
        <v>2656</v>
      </c>
      <c r="M55" s="11" t="s">
        <v>1572</v>
      </c>
      <c r="N55" s="11" t="s">
        <v>3145</v>
      </c>
      <c r="O55" s="11" t="s">
        <v>45</v>
      </c>
      <c r="P55" s="11" t="s">
        <v>46</v>
      </c>
      <c r="Q55" s="11" t="s">
        <v>2657</v>
      </c>
      <c r="R55" s="11" t="s">
        <v>2658</v>
      </c>
    </row>
    <row r="56" spans="1:18" x14ac:dyDescent="0.25">
      <c r="A56" s="11" t="s">
        <v>39</v>
      </c>
      <c r="D56" s="11" t="s">
        <v>3161</v>
      </c>
      <c r="E56" s="11" t="s">
        <v>3175</v>
      </c>
      <c r="F56" s="11" t="s">
        <v>3145</v>
      </c>
      <c r="G56" s="11" t="s">
        <v>3172</v>
      </c>
      <c r="H56" s="11" t="s">
        <v>749</v>
      </c>
      <c r="I56" s="11" t="s">
        <v>750</v>
      </c>
      <c r="J56" s="11" t="s">
        <v>9</v>
      </c>
      <c r="K56" s="11" t="s">
        <v>136</v>
      </c>
      <c r="L56" s="11" t="s">
        <v>2659</v>
      </c>
      <c r="M56" s="11" t="s">
        <v>3223</v>
      </c>
      <c r="N56" s="11" t="s">
        <v>3145</v>
      </c>
      <c r="O56" s="11" t="s">
        <v>45</v>
      </c>
      <c r="P56" s="11" t="s">
        <v>46</v>
      </c>
      <c r="Q56" s="11" t="s">
        <v>2660</v>
      </c>
      <c r="R56" s="11" t="s">
        <v>2661</v>
      </c>
    </row>
    <row r="57" spans="1:18" x14ac:dyDescent="0.25">
      <c r="A57" s="11" t="s">
        <v>39</v>
      </c>
      <c r="D57" s="11" t="s">
        <v>3153</v>
      </c>
      <c r="E57" s="11" t="s">
        <v>3175</v>
      </c>
      <c r="F57" s="11" t="s">
        <v>3145</v>
      </c>
      <c r="G57" s="11" t="s">
        <v>3164</v>
      </c>
      <c r="H57" s="11" t="s">
        <v>749</v>
      </c>
      <c r="I57" s="11" t="s">
        <v>750</v>
      </c>
      <c r="J57" s="11" t="s">
        <v>9</v>
      </c>
      <c r="K57" s="11" t="s">
        <v>136</v>
      </c>
      <c r="L57" s="11" t="s">
        <v>2662</v>
      </c>
      <c r="M57" s="11" t="s">
        <v>3224</v>
      </c>
      <c r="N57" s="11" t="s">
        <v>3145</v>
      </c>
      <c r="O57" s="11" t="s">
        <v>45</v>
      </c>
      <c r="P57" s="11" t="s">
        <v>46</v>
      </c>
      <c r="Q57" s="11" t="s">
        <v>2663</v>
      </c>
      <c r="R57" s="11" t="s">
        <v>2664</v>
      </c>
    </row>
    <row r="58" spans="1:18" x14ac:dyDescent="0.25">
      <c r="A58" s="11" t="s">
        <v>39</v>
      </c>
      <c r="D58" s="11" t="s">
        <v>3183</v>
      </c>
      <c r="E58" s="11" t="s">
        <v>3175</v>
      </c>
      <c r="F58" s="11" t="s">
        <v>3145</v>
      </c>
      <c r="G58" s="11" t="s">
        <v>3202</v>
      </c>
      <c r="H58" s="11" t="s">
        <v>725</v>
      </c>
      <c r="I58" s="11" t="s">
        <v>726</v>
      </c>
      <c r="J58" s="11" t="s">
        <v>9</v>
      </c>
      <c r="K58" s="11" t="s">
        <v>136</v>
      </c>
      <c r="L58" s="11" t="s">
        <v>2665</v>
      </c>
      <c r="M58" s="11" t="s">
        <v>3225</v>
      </c>
      <c r="N58" s="11" t="s">
        <v>3145</v>
      </c>
      <c r="O58" s="11" t="s">
        <v>45</v>
      </c>
      <c r="P58" s="11" t="s">
        <v>46</v>
      </c>
      <c r="Q58" s="11" t="s">
        <v>2666</v>
      </c>
      <c r="R58" s="11" t="s">
        <v>2667</v>
      </c>
    </row>
    <row r="59" spans="1:18" x14ac:dyDescent="0.25">
      <c r="A59" s="11" t="s">
        <v>39</v>
      </c>
      <c r="D59" s="11" t="s">
        <v>3154</v>
      </c>
      <c r="E59" s="11" t="s">
        <v>3175</v>
      </c>
      <c r="F59" s="11" t="s">
        <v>3145</v>
      </c>
      <c r="G59" s="11" t="s">
        <v>3164</v>
      </c>
      <c r="H59" s="11" t="s">
        <v>58</v>
      </c>
      <c r="I59" s="11" t="s">
        <v>59</v>
      </c>
      <c r="J59" s="11" t="s">
        <v>9</v>
      </c>
      <c r="K59" s="11" t="s">
        <v>166</v>
      </c>
      <c r="L59" s="11" t="s">
        <v>2668</v>
      </c>
      <c r="M59" s="11" t="s">
        <v>3226</v>
      </c>
      <c r="N59" s="11" t="s">
        <v>3145</v>
      </c>
      <c r="O59" s="11" t="s">
        <v>45</v>
      </c>
      <c r="P59" s="11" t="s">
        <v>46</v>
      </c>
      <c r="Q59" s="11" t="s">
        <v>2669</v>
      </c>
      <c r="R59" s="11" t="s">
        <v>2670</v>
      </c>
    </row>
    <row r="60" spans="1:18" x14ac:dyDescent="0.25">
      <c r="A60" s="11" t="s">
        <v>39</v>
      </c>
      <c r="D60" s="11" t="s">
        <v>3227</v>
      </c>
      <c r="E60" s="11" t="s">
        <v>3228</v>
      </c>
      <c r="F60" s="11" t="s">
        <v>3145</v>
      </c>
      <c r="G60" s="11" t="s">
        <v>3229</v>
      </c>
      <c r="H60" s="11" t="s">
        <v>773</v>
      </c>
      <c r="I60" s="11" t="s">
        <v>2508</v>
      </c>
      <c r="J60" s="11" t="s">
        <v>9</v>
      </c>
      <c r="K60" s="11" t="s">
        <v>136</v>
      </c>
      <c r="L60" s="11" t="s">
        <v>2671</v>
      </c>
      <c r="M60" s="11" t="s">
        <v>3230</v>
      </c>
      <c r="N60" s="11" t="s">
        <v>3145</v>
      </c>
      <c r="O60" s="11" t="s">
        <v>45</v>
      </c>
      <c r="P60" s="11" t="s">
        <v>46</v>
      </c>
      <c r="Q60" s="11" t="s">
        <v>2672</v>
      </c>
      <c r="R60" s="11" t="s">
        <v>2673</v>
      </c>
    </row>
    <row r="61" spans="1:18" x14ac:dyDescent="0.25">
      <c r="A61" s="11" t="s">
        <v>39</v>
      </c>
      <c r="D61" s="11" t="s">
        <v>3143</v>
      </c>
      <c r="E61" s="11" t="s">
        <v>3228</v>
      </c>
      <c r="F61" s="11" t="s">
        <v>3145</v>
      </c>
      <c r="G61" s="11" t="s">
        <v>3143</v>
      </c>
      <c r="H61" s="11" t="s">
        <v>56</v>
      </c>
      <c r="I61" s="11" t="s">
        <v>57</v>
      </c>
      <c r="J61" s="11" t="s">
        <v>9</v>
      </c>
      <c r="K61" s="11" t="s">
        <v>137</v>
      </c>
      <c r="L61" s="11" t="s">
        <v>2674</v>
      </c>
      <c r="M61" s="11" t="s">
        <v>3199</v>
      </c>
      <c r="N61" s="11" t="s">
        <v>3145</v>
      </c>
      <c r="O61" s="11" t="s">
        <v>45</v>
      </c>
      <c r="P61" s="11" t="s">
        <v>46</v>
      </c>
      <c r="Q61" s="11" t="s">
        <v>2675</v>
      </c>
      <c r="R61" s="11" t="s">
        <v>927</v>
      </c>
    </row>
    <row r="62" spans="1:18" x14ac:dyDescent="0.25">
      <c r="A62" s="11" t="s">
        <v>39</v>
      </c>
      <c r="D62" s="11" t="s">
        <v>3144</v>
      </c>
      <c r="E62" s="11" t="s">
        <v>3231</v>
      </c>
      <c r="F62" s="11" t="s">
        <v>3219</v>
      </c>
      <c r="G62" s="11" t="s">
        <v>3159</v>
      </c>
      <c r="H62" s="11" t="s">
        <v>60</v>
      </c>
      <c r="I62" s="11" t="s">
        <v>61</v>
      </c>
      <c r="J62" s="11" t="s">
        <v>9</v>
      </c>
      <c r="K62" s="11" t="s">
        <v>166</v>
      </c>
      <c r="L62" s="11" t="s">
        <v>2676</v>
      </c>
      <c r="M62" s="11" t="s">
        <v>3232</v>
      </c>
      <c r="N62" s="11" t="s">
        <v>3233</v>
      </c>
      <c r="O62" s="11" t="s">
        <v>45</v>
      </c>
      <c r="P62" s="11" t="s">
        <v>46</v>
      </c>
      <c r="Q62" s="11" t="s">
        <v>2677</v>
      </c>
      <c r="R62" s="11" t="s">
        <v>2678</v>
      </c>
    </row>
    <row r="63" spans="1:18" x14ac:dyDescent="0.25">
      <c r="A63" s="11" t="s">
        <v>39</v>
      </c>
      <c r="D63" s="11" t="s">
        <v>3183</v>
      </c>
      <c r="E63" s="11" t="s">
        <v>3231</v>
      </c>
      <c r="F63" s="11" t="s">
        <v>3209</v>
      </c>
      <c r="G63" s="11" t="s">
        <v>3172</v>
      </c>
      <c r="H63" s="11" t="s">
        <v>2457</v>
      </c>
      <c r="I63" s="11" t="s">
        <v>2458</v>
      </c>
      <c r="J63" s="11" t="s">
        <v>9</v>
      </c>
      <c r="K63" s="11" t="s">
        <v>135</v>
      </c>
      <c r="L63" s="11" t="s">
        <v>2679</v>
      </c>
      <c r="M63" s="11" t="s">
        <v>3234</v>
      </c>
      <c r="N63" s="11" t="s">
        <v>3209</v>
      </c>
      <c r="O63" s="11" t="s">
        <v>45</v>
      </c>
      <c r="P63" s="11" t="s">
        <v>46</v>
      </c>
      <c r="Q63" s="11" t="s">
        <v>2680</v>
      </c>
      <c r="R63" s="11" t="s">
        <v>2681</v>
      </c>
    </row>
    <row r="64" spans="1:18" x14ac:dyDescent="0.25">
      <c r="A64" s="11" t="s">
        <v>39</v>
      </c>
      <c r="D64" s="11" t="s">
        <v>3235</v>
      </c>
      <c r="E64" s="11" t="s">
        <v>3231</v>
      </c>
      <c r="F64" s="11" t="s">
        <v>3209</v>
      </c>
      <c r="G64" s="11" t="s">
        <v>3236</v>
      </c>
      <c r="H64" s="11" t="s">
        <v>2457</v>
      </c>
      <c r="I64" s="11" t="s">
        <v>2458</v>
      </c>
      <c r="J64" s="11" t="s">
        <v>9</v>
      </c>
      <c r="K64" s="11" t="s">
        <v>135</v>
      </c>
      <c r="L64" s="11" t="s">
        <v>2682</v>
      </c>
      <c r="M64" s="11" t="s">
        <v>3237</v>
      </c>
      <c r="N64" s="11" t="s">
        <v>3209</v>
      </c>
      <c r="O64" s="11" t="s">
        <v>45</v>
      </c>
      <c r="P64" s="11" t="s">
        <v>46</v>
      </c>
      <c r="Q64" s="11" t="s">
        <v>2683</v>
      </c>
      <c r="R64" s="11" t="s">
        <v>2684</v>
      </c>
    </row>
    <row r="65" spans="1:18" x14ac:dyDescent="0.25">
      <c r="A65" s="11" t="s">
        <v>39</v>
      </c>
      <c r="D65" s="11" t="s">
        <v>3148</v>
      </c>
      <c r="E65" s="11" t="s">
        <v>3238</v>
      </c>
      <c r="F65" s="11" t="s">
        <v>3209</v>
      </c>
      <c r="G65" s="11" t="s">
        <v>3154</v>
      </c>
      <c r="H65" s="11" t="s">
        <v>2459</v>
      </c>
      <c r="I65" s="11" t="s">
        <v>2460</v>
      </c>
      <c r="J65" s="11" t="s">
        <v>9</v>
      </c>
      <c r="K65" s="11" t="s">
        <v>135</v>
      </c>
      <c r="L65" s="11" t="s">
        <v>2685</v>
      </c>
      <c r="M65" s="11" t="s">
        <v>3239</v>
      </c>
      <c r="N65" s="11" t="s">
        <v>3209</v>
      </c>
      <c r="O65" s="11" t="s">
        <v>45</v>
      </c>
      <c r="P65" s="11" t="s">
        <v>46</v>
      </c>
      <c r="Q65" s="11" t="s">
        <v>2686</v>
      </c>
      <c r="R65" s="11" t="s">
        <v>2687</v>
      </c>
    </row>
    <row r="66" spans="1:18" x14ac:dyDescent="0.25">
      <c r="A66" s="11" t="s">
        <v>39</v>
      </c>
      <c r="D66" s="11" t="s">
        <v>3144</v>
      </c>
      <c r="E66" s="11" t="s">
        <v>3238</v>
      </c>
      <c r="F66" s="11" t="s">
        <v>3209</v>
      </c>
      <c r="G66" s="11" t="s">
        <v>3144</v>
      </c>
      <c r="H66" s="11" t="s">
        <v>2474</v>
      </c>
      <c r="I66" s="11" t="s">
        <v>2475</v>
      </c>
      <c r="J66" s="11" t="s">
        <v>9</v>
      </c>
      <c r="K66" s="11" t="s">
        <v>135</v>
      </c>
      <c r="L66" s="11" t="s">
        <v>2688</v>
      </c>
      <c r="M66" s="11" t="s">
        <v>3240</v>
      </c>
      <c r="N66" s="11" t="s">
        <v>3209</v>
      </c>
      <c r="O66" s="11" t="s">
        <v>45</v>
      </c>
      <c r="P66" s="11" t="s">
        <v>46</v>
      </c>
      <c r="Q66" s="11" t="s">
        <v>2689</v>
      </c>
      <c r="R66" s="11" t="s">
        <v>2690</v>
      </c>
    </row>
    <row r="67" spans="1:18" x14ac:dyDescent="0.25">
      <c r="A67" s="11" t="s">
        <v>39</v>
      </c>
      <c r="D67" s="11" t="s">
        <v>3183</v>
      </c>
      <c r="E67" s="11" t="s">
        <v>3238</v>
      </c>
      <c r="F67" s="11" t="s">
        <v>3209</v>
      </c>
      <c r="G67" s="11" t="s">
        <v>3174</v>
      </c>
      <c r="H67" s="11" t="s">
        <v>2449</v>
      </c>
      <c r="I67" s="11" t="s">
        <v>2450</v>
      </c>
      <c r="J67" s="11" t="s">
        <v>9</v>
      </c>
      <c r="K67" s="11" t="s">
        <v>135</v>
      </c>
      <c r="L67" s="11" t="s">
        <v>2691</v>
      </c>
      <c r="M67" s="11" t="s">
        <v>3241</v>
      </c>
      <c r="N67" s="11" t="s">
        <v>3209</v>
      </c>
      <c r="O67" s="11" t="s">
        <v>45</v>
      </c>
      <c r="P67" s="11" t="s">
        <v>46</v>
      </c>
      <c r="Q67" s="11" t="s">
        <v>2692</v>
      </c>
      <c r="R67" s="11" t="s">
        <v>2693</v>
      </c>
    </row>
    <row r="68" spans="1:18" x14ac:dyDescent="0.25">
      <c r="A68" s="11" t="s">
        <v>39</v>
      </c>
      <c r="D68" s="11" t="s">
        <v>3228</v>
      </c>
      <c r="E68" s="11" t="s">
        <v>3242</v>
      </c>
      <c r="F68" s="11" t="s">
        <v>3243</v>
      </c>
      <c r="G68" s="11" t="s">
        <v>3244</v>
      </c>
      <c r="H68" s="11" t="s">
        <v>60</v>
      </c>
      <c r="I68" s="11" t="s">
        <v>61</v>
      </c>
      <c r="J68" s="11" t="s">
        <v>9</v>
      </c>
      <c r="K68" s="11" t="s">
        <v>166</v>
      </c>
      <c r="L68" s="11" t="s">
        <v>2694</v>
      </c>
      <c r="M68" s="11" t="s">
        <v>3245</v>
      </c>
      <c r="N68" s="11" t="s">
        <v>3233</v>
      </c>
      <c r="O68" s="11" t="s">
        <v>45</v>
      </c>
      <c r="P68" s="11" t="s">
        <v>46</v>
      </c>
      <c r="Q68" s="11" t="s">
        <v>2695</v>
      </c>
      <c r="R68" s="11" t="s">
        <v>2696</v>
      </c>
    </row>
    <row r="69" spans="1:18" x14ac:dyDescent="0.25">
      <c r="A69" s="11" t="s">
        <v>39</v>
      </c>
      <c r="D69" s="11" t="s">
        <v>3244</v>
      </c>
      <c r="E69" s="11" t="s">
        <v>3242</v>
      </c>
      <c r="F69" s="11" t="s">
        <v>3145</v>
      </c>
      <c r="G69" s="11" t="s">
        <v>3244</v>
      </c>
      <c r="H69" s="11" t="s">
        <v>62</v>
      </c>
      <c r="I69" s="11" t="s">
        <v>27</v>
      </c>
      <c r="J69" s="11" t="s">
        <v>9</v>
      </c>
      <c r="K69" s="11" t="s">
        <v>136</v>
      </c>
      <c r="L69" s="11" t="s">
        <v>2697</v>
      </c>
      <c r="M69" s="11" t="s">
        <v>3246</v>
      </c>
      <c r="N69" s="11" t="s">
        <v>3145</v>
      </c>
      <c r="O69" s="11" t="s">
        <v>45</v>
      </c>
      <c r="P69" s="11" t="s">
        <v>46</v>
      </c>
      <c r="Q69" s="11" t="s">
        <v>2698</v>
      </c>
      <c r="R69" s="11" t="s">
        <v>2699</v>
      </c>
    </row>
    <row r="70" spans="1:18" x14ac:dyDescent="0.25">
      <c r="A70" s="11" t="s">
        <v>39</v>
      </c>
      <c r="D70" s="11" t="s">
        <v>3247</v>
      </c>
      <c r="E70" s="11" t="s">
        <v>3242</v>
      </c>
      <c r="F70" s="11" t="s">
        <v>3145</v>
      </c>
      <c r="G70" s="11" t="s">
        <v>3248</v>
      </c>
      <c r="H70" s="11" t="s">
        <v>43</v>
      </c>
      <c r="I70" s="11" t="s">
        <v>44</v>
      </c>
      <c r="J70" s="11" t="s">
        <v>9</v>
      </c>
      <c r="K70" s="11" t="s">
        <v>136</v>
      </c>
      <c r="L70" s="11" t="s">
        <v>2700</v>
      </c>
      <c r="M70" s="11" t="s">
        <v>3249</v>
      </c>
      <c r="N70" s="11" t="s">
        <v>3145</v>
      </c>
      <c r="O70" s="11" t="s">
        <v>45</v>
      </c>
      <c r="P70" s="11" t="s">
        <v>2594</v>
      </c>
      <c r="Q70" s="11" t="s">
        <v>2701</v>
      </c>
      <c r="R70" s="11" t="s">
        <v>2702</v>
      </c>
    </row>
    <row r="71" spans="1:18" x14ac:dyDescent="0.25">
      <c r="A71" s="11" t="s">
        <v>39</v>
      </c>
      <c r="D71" s="11" t="s">
        <v>3250</v>
      </c>
      <c r="E71" s="11" t="s">
        <v>3242</v>
      </c>
      <c r="F71" s="11" t="s">
        <v>3145</v>
      </c>
      <c r="G71" s="11" t="s">
        <v>3251</v>
      </c>
      <c r="H71" s="11" t="s">
        <v>221</v>
      </c>
      <c r="I71" s="11" t="s">
        <v>222</v>
      </c>
      <c r="J71" s="11" t="s">
        <v>9</v>
      </c>
      <c r="K71" s="11" t="s">
        <v>136</v>
      </c>
      <c r="L71" s="11" t="s">
        <v>2703</v>
      </c>
      <c r="M71" s="11" t="s">
        <v>3252</v>
      </c>
      <c r="N71" s="11" t="s">
        <v>3145</v>
      </c>
      <c r="O71" s="11" t="s">
        <v>45</v>
      </c>
      <c r="P71" s="11" t="s">
        <v>46</v>
      </c>
      <c r="Q71" s="11" t="s">
        <v>2704</v>
      </c>
      <c r="R71" s="11" t="s">
        <v>2705</v>
      </c>
    </row>
    <row r="72" spans="1:18" x14ac:dyDescent="0.25">
      <c r="A72" s="11" t="s">
        <v>39</v>
      </c>
      <c r="D72" s="11" t="s">
        <v>3253</v>
      </c>
      <c r="E72" s="11" t="s">
        <v>3242</v>
      </c>
      <c r="F72" s="11" t="s">
        <v>3145</v>
      </c>
      <c r="G72" s="11" t="s">
        <v>3158</v>
      </c>
      <c r="H72" s="11" t="s">
        <v>862</v>
      </c>
      <c r="I72" s="11" t="s">
        <v>863</v>
      </c>
      <c r="J72" s="11" t="s">
        <v>9</v>
      </c>
      <c r="K72" s="11" t="s">
        <v>136</v>
      </c>
      <c r="L72" s="11" t="s">
        <v>2706</v>
      </c>
      <c r="M72" s="11" t="s">
        <v>3254</v>
      </c>
      <c r="N72" s="11" t="s">
        <v>3145</v>
      </c>
      <c r="O72" s="11" t="s">
        <v>45</v>
      </c>
      <c r="P72" s="11" t="s">
        <v>46</v>
      </c>
      <c r="Q72" s="11" t="s">
        <v>2707</v>
      </c>
      <c r="R72" s="11" t="s">
        <v>2708</v>
      </c>
    </row>
    <row r="73" spans="1:18" x14ac:dyDescent="0.25">
      <c r="A73" s="11" t="s">
        <v>39</v>
      </c>
      <c r="D73" s="11" t="s">
        <v>3148</v>
      </c>
      <c r="E73" s="11" t="s">
        <v>3242</v>
      </c>
      <c r="F73" s="11" t="s">
        <v>3145</v>
      </c>
      <c r="G73" s="11" t="s">
        <v>3255</v>
      </c>
      <c r="H73" s="11" t="s">
        <v>2461</v>
      </c>
      <c r="I73" s="11" t="s">
        <v>2462</v>
      </c>
      <c r="J73" s="11" t="s">
        <v>9</v>
      </c>
      <c r="K73" s="11" t="s">
        <v>166</v>
      </c>
      <c r="L73" s="11" t="s">
        <v>2709</v>
      </c>
      <c r="M73" s="11" t="s">
        <v>3256</v>
      </c>
      <c r="N73" s="11" t="s">
        <v>3145</v>
      </c>
      <c r="O73" s="11" t="s">
        <v>45</v>
      </c>
      <c r="P73" s="11" t="s">
        <v>46</v>
      </c>
      <c r="Q73" s="11" t="s">
        <v>2710</v>
      </c>
      <c r="R73" s="11" t="s">
        <v>2711</v>
      </c>
    </row>
    <row r="74" spans="1:18" x14ac:dyDescent="0.25">
      <c r="A74" s="11" t="s">
        <v>39</v>
      </c>
      <c r="D74" s="11" t="s">
        <v>3250</v>
      </c>
      <c r="E74" s="11" t="s">
        <v>3242</v>
      </c>
      <c r="F74" s="11" t="s">
        <v>3145</v>
      </c>
      <c r="G74" s="11" t="s">
        <v>3257</v>
      </c>
      <c r="H74" s="11" t="s">
        <v>2461</v>
      </c>
      <c r="I74" s="11" t="s">
        <v>2462</v>
      </c>
      <c r="J74" s="11" t="s">
        <v>9</v>
      </c>
      <c r="K74" s="11" t="s">
        <v>166</v>
      </c>
      <c r="L74" s="11" t="s">
        <v>2709</v>
      </c>
      <c r="M74" s="11" t="s">
        <v>3258</v>
      </c>
      <c r="N74" s="11" t="s">
        <v>3145</v>
      </c>
      <c r="O74" s="11" t="s">
        <v>45</v>
      </c>
      <c r="P74" s="11" t="s">
        <v>46</v>
      </c>
      <c r="Q74" s="11" t="s">
        <v>2712</v>
      </c>
      <c r="R74" s="11" t="s">
        <v>2713</v>
      </c>
    </row>
    <row r="75" spans="1:18" x14ac:dyDescent="0.25">
      <c r="A75" s="11" t="s">
        <v>39</v>
      </c>
      <c r="D75" s="11" t="s">
        <v>3259</v>
      </c>
      <c r="E75" s="11" t="s">
        <v>3242</v>
      </c>
      <c r="F75" s="11" t="s">
        <v>3145</v>
      </c>
      <c r="G75" s="11" t="s">
        <v>3260</v>
      </c>
      <c r="H75" s="11" t="s">
        <v>62</v>
      </c>
      <c r="I75" s="11" t="s">
        <v>27</v>
      </c>
      <c r="J75" s="11" t="s">
        <v>9</v>
      </c>
      <c r="K75" s="11" t="s">
        <v>166</v>
      </c>
      <c r="L75" s="11" t="s">
        <v>2714</v>
      </c>
      <c r="M75" s="11" t="s">
        <v>3205</v>
      </c>
      <c r="N75" s="11" t="s">
        <v>3145</v>
      </c>
      <c r="O75" s="11" t="s">
        <v>45</v>
      </c>
      <c r="P75" s="11" t="s">
        <v>46</v>
      </c>
      <c r="Q75" s="11" t="s">
        <v>2715</v>
      </c>
      <c r="R75" s="11" t="s">
        <v>2716</v>
      </c>
    </row>
    <row r="76" spans="1:18" x14ac:dyDescent="0.25">
      <c r="A76" s="11" t="s">
        <v>39</v>
      </c>
      <c r="D76" s="11" t="s">
        <v>3261</v>
      </c>
      <c r="E76" s="11" t="s">
        <v>3242</v>
      </c>
      <c r="F76" s="11" t="s">
        <v>3145</v>
      </c>
      <c r="G76" s="11" t="s">
        <v>3262</v>
      </c>
      <c r="H76" s="11" t="s">
        <v>2492</v>
      </c>
      <c r="I76" s="11" t="s">
        <v>2493</v>
      </c>
      <c r="J76" s="11" t="s">
        <v>9</v>
      </c>
      <c r="K76" s="11" t="s">
        <v>166</v>
      </c>
      <c r="L76" s="11" t="s">
        <v>2717</v>
      </c>
      <c r="M76" s="11" t="s">
        <v>3263</v>
      </c>
      <c r="N76" s="11" t="s">
        <v>3145</v>
      </c>
      <c r="O76" s="11" t="s">
        <v>45</v>
      </c>
      <c r="P76" s="11" t="s">
        <v>46</v>
      </c>
      <c r="Q76" s="11" t="s">
        <v>2718</v>
      </c>
      <c r="R76" s="11" t="s">
        <v>2719</v>
      </c>
    </row>
    <row r="77" spans="1:18" x14ac:dyDescent="0.25">
      <c r="A77" s="11" t="s">
        <v>39</v>
      </c>
      <c r="D77" s="11" t="s">
        <v>3259</v>
      </c>
      <c r="E77" s="11" t="s">
        <v>3264</v>
      </c>
      <c r="F77" s="11" t="s">
        <v>3259</v>
      </c>
      <c r="G77" s="11" t="s">
        <v>3265</v>
      </c>
      <c r="H77" s="11" t="s">
        <v>156</v>
      </c>
      <c r="I77" s="11" t="s">
        <v>157</v>
      </c>
      <c r="J77" s="11" t="s">
        <v>9</v>
      </c>
      <c r="K77" s="11" t="s">
        <v>137</v>
      </c>
      <c r="L77" s="11" t="s">
        <v>2720</v>
      </c>
      <c r="M77" s="11" t="s">
        <v>3266</v>
      </c>
      <c r="N77" s="11" t="s">
        <v>3267</v>
      </c>
      <c r="O77" s="11" t="s">
        <v>45</v>
      </c>
      <c r="P77" s="11" t="s">
        <v>47</v>
      </c>
      <c r="Q77" s="11" t="s">
        <v>2721</v>
      </c>
      <c r="R77" s="11" t="s">
        <v>2722</v>
      </c>
    </row>
    <row r="78" spans="1:18" x14ac:dyDescent="0.25">
      <c r="A78" s="11" t="s">
        <v>39</v>
      </c>
      <c r="D78" s="11" t="s">
        <v>3166</v>
      </c>
      <c r="E78" s="11" t="s">
        <v>3268</v>
      </c>
      <c r="F78" s="11" t="s">
        <v>3145</v>
      </c>
      <c r="G78" s="11" t="s">
        <v>3269</v>
      </c>
      <c r="H78" s="11" t="s">
        <v>65</v>
      </c>
      <c r="I78" s="11" t="s">
        <v>66</v>
      </c>
      <c r="J78" s="11" t="s">
        <v>9</v>
      </c>
      <c r="K78" s="11" t="s">
        <v>166</v>
      </c>
      <c r="L78" s="11" t="s">
        <v>2723</v>
      </c>
      <c r="M78" s="11" t="s">
        <v>3270</v>
      </c>
      <c r="N78" s="11" t="s">
        <v>3145</v>
      </c>
      <c r="O78" s="11" t="s">
        <v>45</v>
      </c>
      <c r="P78" s="11" t="s">
        <v>46</v>
      </c>
      <c r="Q78" s="11" t="s">
        <v>2724</v>
      </c>
      <c r="R78" s="11" t="s">
        <v>2725</v>
      </c>
    </row>
    <row r="79" spans="1:18" x14ac:dyDescent="0.25">
      <c r="A79" s="11" t="s">
        <v>39</v>
      </c>
      <c r="D79" s="11" t="s">
        <v>3250</v>
      </c>
      <c r="E79" s="11" t="s">
        <v>3268</v>
      </c>
      <c r="F79" s="11" t="s">
        <v>3145</v>
      </c>
      <c r="G79" s="11" t="s">
        <v>3271</v>
      </c>
      <c r="H79" s="11" t="s">
        <v>2476</v>
      </c>
      <c r="I79" s="11" t="s">
        <v>2477</v>
      </c>
      <c r="J79" s="11" t="s">
        <v>9</v>
      </c>
      <c r="K79" s="11" t="s">
        <v>166</v>
      </c>
      <c r="L79" s="11" t="s">
        <v>2726</v>
      </c>
      <c r="M79" s="11" t="s">
        <v>3272</v>
      </c>
      <c r="N79" s="11" t="s">
        <v>3145</v>
      </c>
      <c r="O79" s="11" t="s">
        <v>45</v>
      </c>
      <c r="P79" s="11" t="s">
        <v>46</v>
      </c>
      <c r="Q79" s="11" t="s">
        <v>2727</v>
      </c>
      <c r="R79" s="11" t="s">
        <v>2728</v>
      </c>
    </row>
    <row r="80" spans="1:18" x14ac:dyDescent="0.25">
      <c r="A80" s="11" t="s">
        <v>39</v>
      </c>
      <c r="D80" s="11" t="s">
        <v>3273</v>
      </c>
      <c r="E80" s="11" t="s">
        <v>3268</v>
      </c>
      <c r="F80" s="11" t="s">
        <v>3145</v>
      </c>
      <c r="G80" s="11" t="s">
        <v>3274</v>
      </c>
      <c r="H80" s="11" t="s">
        <v>65</v>
      </c>
      <c r="I80" s="11" t="s">
        <v>66</v>
      </c>
      <c r="J80" s="11" t="s">
        <v>9</v>
      </c>
      <c r="K80" s="11" t="s">
        <v>166</v>
      </c>
      <c r="L80" s="11" t="s">
        <v>2729</v>
      </c>
      <c r="M80" s="11" t="s">
        <v>3275</v>
      </c>
      <c r="N80" s="11" t="s">
        <v>3145</v>
      </c>
      <c r="O80" s="11" t="s">
        <v>45</v>
      </c>
      <c r="P80" s="11" t="s">
        <v>46</v>
      </c>
      <c r="Q80" s="11" t="s">
        <v>2730</v>
      </c>
      <c r="R80" s="11" t="s">
        <v>2731</v>
      </c>
    </row>
    <row r="81" spans="1:18" x14ac:dyDescent="0.25">
      <c r="A81" s="11" t="s">
        <v>39</v>
      </c>
      <c r="D81" s="11" t="s">
        <v>3273</v>
      </c>
      <c r="E81" s="11" t="s">
        <v>3268</v>
      </c>
      <c r="F81" s="11" t="s">
        <v>3145</v>
      </c>
      <c r="G81" s="11" t="s">
        <v>3276</v>
      </c>
      <c r="H81" s="11" t="s">
        <v>65</v>
      </c>
      <c r="I81" s="11" t="s">
        <v>66</v>
      </c>
      <c r="J81" s="11" t="s">
        <v>9</v>
      </c>
      <c r="K81" s="11" t="s">
        <v>166</v>
      </c>
      <c r="L81" s="11" t="s">
        <v>2732</v>
      </c>
      <c r="M81" s="11" t="s">
        <v>3277</v>
      </c>
      <c r="N81" s="11" t="s">
        <v>3145</v>
      </c>
      <c r="O81" s="11" t="s">
        <v>45</v>
      </c>
      <c r="P81" s="11" t="s">
        <v>46</v>
      </c>
      <c r="Q81" s="11" t="s">
        <v>2733</v>
      </c>
      <c r="R81" s="11" t="s">
        <v>2734</v>
      </c>
    </row>
    <row r="82" spans="1:18" x14ac:dyDescent="0.25">
      <c r="A82" s="11" t="s">
        <v>39</v>
      </c>
      <c r="D82" s="11" t="s">
        <v>3278</v>
      </c>
      <c r="E82" s="11" t="s">
        <v>3268</v>
      </c>
      <c r="F82" s="11" t="s">
        <v>3145</v>
      </c>
      <c r="G82" s="11" t="s">
        <v>3269</v>
      </c>
      <c r="H82" s="11" t="s">
        <v>65</v>
      </c>
      <c r="I82" s="11" t="s">
        <v>66</v>
      </c>
      <c r="J82" s="11" t="s">
        <v>9</v>
      </c>
      <c r="K82" s="11" t="s">
        <v>166</v>
      </c>
      <c r="L82" s="11" t="s">
        <v>2735</v>
      </c>
      <c r="M82" s="11" t="s">
        <v>3279</v>
      </c>
      <c r="N82" s="11" t="s">
        <v>3145</v>
      </c>
      <c r="O82" s="11" t="s">
        <v>45</v>
      </c>
      <c r="P82" s="11" t="s">
        <v>46</v>
      </c>
      <c r="Q82" s="11" t="s">
        <v>2736</v>
      </c>
      <c r="R82" s="11" t="s">
        <v>2737</v>
      </c>
    </row>
    <row r="83" spans="1:18" x14ac:dyDescent="0.25">
      <c r="A83" s="11" t="s">
        <v>39</v>
      </c>
      <c r="D83" s="11" t="s">
        <v>3280</v>
      </c>
      <c r="E83" s="11" t="s">
        <v>3268</v>
      </c>
      <c r="F83" s="11" t="s">
        <v>3145</v>
      </c>
      <c r="G83" s="11" t="s">
        <v>3281</v>
      </c>
      <c r="H83" s="11" t="s">
        <v>862</v>
      </c>
      <c r="I83" s="11" t="s">
        <v>863</v>
      </c>
      <c r="J83" s="11" t="s">
        <v>9</v>
      </c>
      <c r="K83" s="11" t="s">
        <v>136</v>
      </c>
      <c r="L83" s="11" t="s">
        <v>2738</v>
      </c>
      <c r="M83" s="11" t="s">
        <v>3282</v>
      </c>
      <c r="N83" s="11" t="s">
        <v>3145</v>
      </c>
      <c r="O83" s="11" t="s">
        <v>45</v>
      </c>
      <c r="P83" s="11" t="s">
        <v>46</v>
      </c>
      <c r="Q83" s="11" t="s">
        <v>2739</v>
      </c>
      <c r="R83" s="11" t="s">
        <v>2740</v>
      </c>
    </row>
    <row r="84" spans="1:18" x14ac:dyDescent="0.25">
      <c r="A84" s="11" t="s">
        <v>39</v>
      </c>
      <c r="D84" s="11" t="s">
        <v>3149</v>
      </c>
      <c r="E84" s="11" t="s">
        <v>3268</v>
      </c>
      <c r="F84" s="11" t="s">
        <v>3145</v>
      </c>
      <c r="G84" s="11" t="s">
        <v>3229</v>
      </c>
      <c r="H84" s="11" t="s">
        <v>2741</v>
      </c>
      <c r="I84" s="11" t="s">
        <v>1158</v>
      </c>
      <c r="J84" s="11" t="s">
        <v>9</v>
      </c>
      <c r="K84" s="11" t="s">
        <v>136</v>
      </c>
      <c r="L84" s="11" t="s">
        <v>2742</v>
      </c>
      <c r="M84" s="11" t="s">
        <v>3186</v>
      </c>
      <c r="N84" s="11" t="s">
        <v>3145</v>
      </c>
      <c r="O84" s="11" t="s">
        <v>45</v>
      </c>
      <c r="P84" s="11" t="s">
        <v>46</v>
      </c>
      <c r="Q84" s="11" t="s">
        <v>2743</v>
      </c>
      <c r="R84" s="11" t="s">
        <v>2744</v>
      </c>
    </row>
    <row r="85" spans="1:18" x14ac:dyDescent="0.25">
      <c r="A85" s="11" t="s">
        <v>39</v>
      </c>
      <c r="D85" s="11" t="s">
        <v>3247</v>
      </c>
      <c r="E85" s="11" t="s">
        <v>3268</v>
      </c>
      <c r="F85" s="11" t="s">
        <v>3145</v>
      </c>
      <c r="G85" s="11" t="s">
        <v>3248</v>
      </c>
      <c r="H85" s="11" t="s">
        <v>43</v>
      </c>
      <c r="I85" s="11" t="s">
        <v>44</v>
      </c>
      <c r="J85" s="11" t="s">
        <v>9</v>
      </c>
      <c r="K85" s="11" t="s">
        <v>136</v>
      </c>
      <c r="L85" s="11" t="s">
        <v>2745</v>
      </c>
      <c r="M85" s="11" t="s">
        <v>3197</v>
      </c>
      <c r="N85" s="11" t="s">
        <v>3145</v>
      </c>
      <c r="O85" s="11" t="s">
        <v>45</v>
      </c>
      <c r="P85" s="11" t="s">
        <v>2594</v>
      </c>
      <c r="Q85" s="11" t="s">
        <v>2746</v>
      </c>
      <c r="R85" s="11" t="s">
        <v>2747</v>
      </c>
    </row>
    <row r="86" spans="1:18" x14ac:dyDescent="0.25">
      <c r="A86" s="11" t="s">
        <v>39</v>
      </c>
      <c r="D86" s="11" t="s">
        <v>3247</v>
      </c>
      <c r="E86" s="11" t="s">
        <v>3268</v>
      </c>
      <c r="F86" s="11" t="s">
        <v>3145</v>
      </c>
      <c r="G86" s="11" t="s">
        <v>3248</v>
      </c>
      <c r="H86" s="11" t="s">
        <v>43</v>
      </c>
      <c r="I86" s="11" t="s">
        <v>44</v>
      </c>
      <c r="J86" s="11" t="s">
        <v>9</v>
      </c>
      <c r="K86" s="11" t="s">
        <v>136</v>
      </c>
      <c r="L86" s="11" t="s">
        <v>2748</v>
      </c>
      <c r="M86" s="11" t="s">
        <v>3283</v>
      </c>
      <c r="N86" s="11" t="s">
        <v>3145</v>
      </c>
      <c r="O86" s="11" t="s">
        <v>45</v>
      </c>
      <c r="P86" s="11" t="s">
        <v>2594</v>
      </c>
      <c r="Q86" s="11" t="s">
        <v>2749</v>
      </c>
      <c r="R86" s="11" t="s">
        <v>2750</v>
      </c>
    </row>
    <row r="87" spans="1:18" x14ac:dyDescent="0.25">
      <c r="A87" s="11" t="s">
        <v>39</v>
      </c>
      <c r="D87" s="11" t="s">
        <v>3255</v>
      </c>
      <c r="E87" s="11" t="s">
        <v>3268</v>
      </c>
      <c r="F87" s="11" t="s">
        <v>3145</v>
      </c>
      <c r="G87" s="11" t="s">
        <v>3181</v>
      </c>
      <c r="H87" s="11" t="s">
        <v>147</v>
      </c>
      <c r="I87" s="11" t="s">
        <v>148</v>
      </c>
      <c r="J87" s="11" t="s">
        <v>9</v>
      </c>
      <c r="K87" s="11" t="s">
        <v>136</v>
      </c>
      <c r="L87" s="11" t="s">
        <v>2751</v>
      </c>
      <c r="M87" s="11" t="s">
        <v>3284</v>
      </c>
      <c r="N87" s="11" t="s">
        <v>3145</v>
      </c>
      <c r="O87" s="11" t="s">
        <v>45</v>
      </c>
      <c r="P87" s="11" t="s">
        <v>46</v>
      </c>
      <c r="Q87" s="11" t="s">
        <v>2752</v>
      </c>
      <c r="R87" s="11" t="s">
        <v>2753</v>
      </c>
    </row>
    <row r="88" spans="1:18" x14ac:dyDescent="0.25">
      <c r="A88" s="11" t="s">
        <v>39</v>
      </c>
      <c r="D88" s="11" t="s">
        <v>3278</v>
      </c>
      <c r="E88" s="11" t="s">
        <v>3285</v>
      </c>
      <c r="F88" s="11" t="s">
        <v>3145</v>
      </c>
      <c r="G88" s="11" t="s">
        <v>3269</v>
      </c>
      <c r="H88" s="11" t="s">
        <v>65</v>
      </c>
      <c r="I88" s="11" t="s">
        <v>66</v>
      </c>
      <c r="J88" s="11" t="s">
        <v>9</v>
      </c>
      <c r="K88" s="11" t="s">
        <v>166</v>
      </c>
      <c r="L88" s="11" t="s">
        <v>2754</v>
      </c>
      <c r="M88" s="11" t="s">
        <v>1511</v>
      </c>
      <c r="N88" s="11" t="s">
        <v>3145</v>
      </c>
      <c r="O88" s="11" t="s">
        <v>45</v>
      </c>
      <c r="P88" s="11" t="s">
        <v>46</v>
      </c>
      <c r="Q88" s="11" t="s">
        <v>2755</v>
      </c>
      <c r="R88" s="11" t="s">
        <v>2756</v>
      </c>
    </row>
    <row r="89" spans="1:18" x14ac:dyDescent="0.25">
      <c r="A89" s="11" t="s">
        <v>39</v>
      </c>
      <c r="D89" s="11" t="s">
        <v>3278</v>
      </c>
      <c r="E89" s="11" t="s">
        <v>3285</v>
      </c>
      <c r="F89" s="11" t="s">
        <v>3145</v>
      </c>
      <c r="G89" s="11" t="s">
        <v>3269</v>
      </c>
      <c r="H89" s="11" t="s">
        <v>65</v>
      </c>
      <c r="I89" s="11" t="s">
        <v>66</v>
      </c>
      <c r="J89" s="11" t="s">
        <v>9</v>
      </c>
      <c r="K89" s="11" t="s">
        <v>166</v>
      </c>
      <c r="L89" s="11" t="s">
        <v>2757</v>
      </c>
      <c r="M89" s="11" t="s">
        <v>3286</v>
      </c>
      <c r="N89" s="11" t="s">
        <v>3145</v>
      </c>
      <c r="O89" s="11" t="s">
        <v>45</v>
      </c>
      <c r="P89" s="11" t="s">
        <v>46</v>
      </c>
      <c r="Q89" s="11" t="s">
        <v>2758</v>
      </c>
      <c r="R89" s="11" t="s">
        <v>2759</v>
      </c>
    </row>
    <row r="90" spans="1:18" x14ac:dyDescent="0.25">
      <c r="A90" s="11" t="s">
        <v>39</v>
      </c>
      <c r="D90" s="11" t="s">
        <v>3166</v>
      </c>
      <c r="E90" s="11" t="s">
        <v>3285</v>
      </c>
      <c r="F90" s="11" t="s">
        <v>3145</v>
      </c>
      <c r="G90" s="11" t="s">
        <v>3269</v>
      </c>
      <c r="H90" s="11" t="s">
        <v>65</v>
      </c>
      <c r="I90" s="11" t="s">
        <v>66</v>
      </c>
      <c r="J90" s="11" t="s">
        <v>9</v>
      </c>
      <c r="K90" s="11" t="s">
        <v>166</v>
      </c>
      <c r="L90" s="11" t="s">
        <v>2760</v>
      </c>
      <c r="M90" s="11" t="s">
        <v>3287</v>
      </c>
      <c r="N90" s="11" t="s">
        <v>3145</v>
      </c>
      <c r="O90" s="11" t="s">
        <v>45</v>
      </c>
      <c r="P90" s="11" t="s">
        <v>46</v>
      </c>
      <c r="Q90" s="11" t="s">
        <v>2761</v>
      </c>
      <c r="R90" s="11" t="s">
        <v>2762</v>
      </c>
    </row>
    <row r="91" spans="1:18" x14ac:dyDescent="0.25">
      <c r="A91" s="11" t="s">
        <v>39</v>
      </c>
      <c r="D91" s="11" t="s">
        <v>3166</v>
      </c>
      <c r="E91" s="11" t="s">
        <v>3285</v>
      </c>
      <c r="F91" s="11" t="s">
        <v>3145</v>
      </c>
      <c r="G91" s="11" t="s">
        <v>3269</v>
      </c>
      <c r="H91" s="11" t="s">
        <v>65</v>
      </c>
      <c r="I91" s="11" t="s">
        <v>66</v>
      </c>
      <c r="J91" s="11" t="s">
        <v>9</v>
      </c>
      <c r="K91" s="11" t="s">
        <v>166</v>
      </c>
      <c r="L91" s="11" t="s">
        <v>2763</v>
      </c>
      <c r="M91" s="11" t="s">
        <v>3287</v>
      </c>
      <c r="N91" s="11" t="s">
        <v>3145</v>
      </c>
      <c r="O91" s="11" t="s">
        <v>45</v>
      </c>
      <c r="P91" s="11" t="s">
        <v>46</v>
      </c>
      <c r="Q91" s="11" t="s">
        <v>2764</v>
      </c>
      <c r="R91" s="11" t="s">
        <v>2765</v>
      </c>
    </row>
    <row r="92" spans="1:18" x14ac:dyDescent="0.25">
      <c r="A92" s="11" t="s">
        <v>39</v>
      </c>
      <c r="D92" s="11" t="s">
        <v>3166</v>
      </c>
      <c r="E92" s="11" t="s">
        <v>3285</v>
      </c>
      <c r="F92" s="11" t="s">
        <v>3145</v>
      </c>
      <c r="G92" s="11" t="s">
        <v>3269</v>
      </c>
      <c r="H92" s="11" t="s">
        <v>65</v>
      </c>
      <c r="I92" s="11" t="s">
        <v>66</v>
      </c>
      <c r="J92" s="11" t="s">
        <v>9</v>
      </c>
      <c r="K92" s="11" t="s">
        <v>166</v>
      </c>
      <c r="L92" s="11" t="s">
        <v>2766</v>
      </c>
      <c r="M92" s="11" t="s">
        <v>3288</v>
      </c>
      <c r="N92" s="11" t="s">
        <v>3145</v>
      </c>
      <c r="O92" s="11" t="s">
        <v>45</v>
      </c>
      <c r="P92" s="11" t="s">
        <v>46</v>
      </c>
      <c r="Q92" s="11" t="s">
        <v>2767</v>
      </c>
      <c r="R92" s="11" t="s">
        <v>2768</v>
      </c>
    </row>
    <row r="93" spans="1:18" x14ac:dyDescent="0.25">
      <c r="A93" s="11" t="s">
        <v>39</v>
      </c>
      <c r="D93" s="11" t="s">
        <v>3278</v>
      </c>
      <c r="E93" s="11" t="s">
        <v>3285</v>
      </c>
      <c r="F93" s="11" t="s">
        <v>3145</v>
      </c>
      <c r="G93" s="11" t="s">
        <v>3269</v>
      </c>
      <c r="H93" s="11" t="s">
        <v>65</v>
      </c>
      <c r="I93" s="11" t="s">
        <v>66</v>
      </c>
      <c r="J93" s="11" t="s">
        <v>9</v>
      </c>
      <c r="K93" s="11" t="s">
        <v>166</v>
      </c>
      <c r="L93" s="11" t="s">
        <v>2769</v>
      </c>
      <c r="M93" s="11" t="s">
        <v>3289</v>
      </c>
      <c r="N93" s="11" t="s">
        <v>3145</v>
      </c>
      <c r="O93" s="11" t="s">
        <v>45</v>
      </c>
      <c r="P93" s="11" t="s">
        <v>46</v>
      </c>
      <c r="Q93" s="11" t="s">
        <v>2770</v>
      </c>
      <c r="R93" s="11" t="s">
        <v>2771</v>
      </c>
    </row>
    <row r="94" spans="1:18" x14ac:dyDescent="0.25">
      <c r="A94" s="11" t="s">
        <v>39</v>
      </c>
      <c r="D94" s="11" t="s">
        <v>3278</v>
      </c>
      <c r="E94" s="11" t="s">
        <v>3285</v>
      </c>
      <c r="F94" s="11" t="s">
        <v>3145</v>
      </c>
      <c r="G94" s="11" t="s">
        <v>3269</v>
      </c>
      <c r="H94" s="11" t="s">
        <v>65</v>
      </c>
      <c r="I94" s="11" t="s">
        <v>66</v>
      </c>
      <c r="J94" s="11" t="s">
        <v>9</v>
      </c>
      <c r="K94" s="11" t="s">
        <v>166</v>
      </c>
      <c r="L94" s="11" t="s">
        <v>2772</v>
      </c>
      <c r="M94" s="11" t="s">
        <v>3289</v>
      </c>
      <c r="N94" s="11" t="s">
        <v>3145</v>
      </c>
      <c r="O94" s="11" t="s">
        <v>45</v>
      </c>
      <c r="P94" s="11" t="s">
        <v>46</v>
      </c>
      <c r="Q94" s="11" t="s">
        <v>2773</v>
      </c>
      <c r="R94" s="11" t="s">
        <v>2774</v>
      </c>
    </row>
    <row r="95" spans="1:18" x14ac:dyDescent="0.25">
      <c r="A95" s="11" t="s">
        <v>39</v>
      </c>
      <c r="D95" s="11" t="s">
        <v>3278</v>
      </c>
      <c r="E95" s="11" t="s">
        <v>3285</v>
      </c>
      <c r="F95" s="11" t="s">
        <v>3145</v>
      </c>
      <c r="G95" s="11" t="s">
        <v>3269</v>
      </c>
      <c r="H95" s="11" t="s">
        <v>65</v>
      </c>
      <c r="I95" s="11" t="s">
        <v>66</v>
      </c>
      <c r="J95" s="11" t="s">
        <v>9</v>
      </c>
      <c r="K95" s="11" t="s">
        <v>166</v>
      </c>
      <c r="L95" s="11" t="s">
        <v>2775</v>
      </c>
      <c r="M95" s="11" t="s">
        <v>1496</v>
      </c>
      <c r="N95" s="11" t="s">
        <v>3145</v>
      </c>
      <c r="O95" s="11" t="s">
        <v>45</v>
      </c>
      <c r="P95" s="11" t="s">
        <v>46</v>
      </c>
      <c r="Q95" s="11" t="s">
        <v>2776</v>
      </c>
      <c r="R95" s="11" t="s">
        <v>2777</v>
      </c>
    </row>
    <row r="96" spans="1:18" x14ac:dyDescent="0.25">
      <c r="A96" s="11" t="s">
        <v>39</v>
      </c>
      <c r="D96" s="11" t="s">
        <v>3273</v>
      </c>
      <c r="E96" s="11" t="s">
        <v>3285</v>
      </c>
      <c r="F96" s="11" t="s">
        <v>3145</v>
      </c>
      <c r="G96" s="11" t="s">
        <v>3274</v>
      </c>
      <c r="H96" s="11" t="s">
        <v>65</v>
      </c>
      <c r="I96" s="11" t="s">
        <v>66</v>
      </c>
      <c r="J96" s="11" t="s">
        <v>9</v>
      </c>
      <c r="K96" s="11" t="s">
        <v>166</v>
      </c>
      <c r="L96" s="11" t="s">
        <v>2778</v>
      </c>
      <c r="M96" s="11" t="s">
        <v>3290</v>
      </c>
      <c r="N96" s="11" t="s">
        <v>3145</v>
      </c>
      <c r="O96" s="11" t="s">
        <v>45</v>
      </c>
      <c r="P96" s="11" t="s">
        <v>46</v>
      </c>
      <c r="Q96" s="11" t="s">
        <v>2779</v>
      </c>
      <c r="R96" s="11" t="s">
        <v>2780</v>
      </c>
    </row>
    <row r="97" spans="1:18" x14ac:dyDescent="0.25">
      <c r="A97" s="11" t="s">
        <v>39</v>
      </c>
      <c r="D97" s="11" t="s">
        <v>3278</v>
      </c>
      <c r="E97" s="11" t="s">
        <v>3285</v>
      </c>
      <c r="F97" s="11" t="s">
        <v>3145</v>
      </c>
      <c r="G97" s="11" t="s">
        <v>3269</v>
      </c>
      <c r="H97" s="11" t="s">
        <v>65</v>
      </c>
      <c r="I97" s="11" t="s">
        <v>66</v>
      </c>
      <c r="J97" s="11" t="s">
        <v>9</v>
      </c>
      <c r="K97" s="11" t="s">
        <v>166</v>
      </c>
      <c r="L97" s="11" t="s">
        <v>2781</v>
      </c>
      <c r="M97" s="11" t="s">
        <v>3291</v>
      </c>
      <c r="N97" s="11" t="s">
        <v>3145</v>
      </c>
      <c r="O97" s="11" t="s">
        <v>45</v>
      </c>
      <c r="P97" s="11" t="s">
        <v>46</v>
      </c>
      <c r="Q97" s="11" t="s">
        <v>2782</v>
      </c>
      <c r="R97" s="11" t="s">
        <v>2783</v>
      </c>
    </row>
    <row r="98" spans="1:18" x14ac:dyDescent="0.25">
      <c r="A98" s="11" t="s">
        <v>39</v>
      </c>
      <c r="D98" s="11" t="s">
        <v>3278</v>
      </c>
      <c r="E98" s="11" t="s">
        <v>3285</v>
      </c>
      <c r="F98" s="11" t="s">
        <v>3145</v>
      </c>
      <c r="G98" s="11" t="s">
        <v>3269</v>
      </c>
      <c r="H98" s="11" t="s">
        <v>65</v>
      </c>
      <c r="I98" s="11" t="s">
        <v>66</v>
      </c>
      <c r="J98" s="11" t="s">
        <v>9</v>
      </c>
      <c r="K98" s="11" t="s">
        <v>166</v>
      </c>
      <c r="L98" s="11" t="s">
        <v>2784</v>
      </c>
      <c r="M98" s="11" t="s">
        <v>3270</v>
      </c>
      <c r="N98" s="11" t="s">
        <v>3145</v>
      </c>
      <c r="O98" s="11" t="s">
        <v>45</v>
      </c>
      <c r="P98" s="11" t="s">
        <v>46</v>
      </c>
      <c r="Q98" s="11" t="s">
        <v>2785</v>
      </c>
      <c r="R98" s="11" t="s">
        <v>2786</v>
      </c>
    </row>
    <row r="99" spans="1:18" x14ac:dyDescent="0.25">
      <c r="A99" s="11" t="s">
        <v>39</v>
      </c>
      <c r="D99" s="11" t="s">
        <v>3278</v>
      </c>
      <c r="E99" s="11" t="s">
        <v>3285</v>
      </c>
      <c r="F99" s="11" t="s">
        <v>3145</v>
      </c>
      <c r="G99" s="11" t="s">
        <v>3269</v>
      </c>
      <c r="H99" s="11" t="s">
        <v>65</v>
      </c>
      <c r="I99" s="11" t="s">
        <v>66</v>
      </c>
      <c r="J99" s="11" t="s">
        <v>9</v>
      </c>
      <c r="K99" s="11" t="s">
        <v>166</v>
      </c>
      <c r="L99" s="11" t="s">
        <v>2787</v>
      </c>
      <c r="M99" s="11" t="s">
        <v>3292</v>
      </c>
      <c r="N99" s="11" t="s">
        <v>3145</v>
      </c>
      <c r="O99" s="11" t="s">
        <v>45</v>
      </c>
      <c r="P99" s="11" t="s">
        <v>46</v>
      </c>
      <c r="Q99" s="11" t="s">
        <v>2788</v>
      </c>
      <c r="R99" s="11" t="s">
        <v>2789</v>
      </c>
    </row>
    <row r="100" spans="1:18" x14ac:dyDescent="0.25">
      <c r="A100" s="11" t="s">
        <v>39</v>
      </c>
      <c r="D100" s="11" t="s">
        <v>3259</v>
      </c>
      <c r="E100" s="11" t="s">
        <v>3285</v>
      </c>
      <c r="F100" s="11" t="s">
        <v>3259</v>
      </c>
      <c r="G100" s="11" t="s">
        <v>3265</v>
      </c>
      <c r="H100" s="11" t="s">
        <v>156</v>
      </c>
      <c r="I100" s="11" t="s">
        <v>157</v>
      </c>
      <c r="J100" s="11" t="s">
        <v>9</v>
      </c>
      <c r="K100" s="11" t="s">
        <v>136</v>
      </c>
      <c r="L100" s="11" t="s">
        <v>2790</v>
      </c>
      <c r="M100" s="11" t="s">
        <v>3293</v>
      </c>
      <c r="N100" s="11" t="s">
        <v>3294</v>
      </c>
      <c r="O100" s="11" t="s">
        <v>45</v>
      </c>
      <c r="P100" s="11" t="s">
        <v>47</v>
      </c>
      <c r="Q100" s="11" t="s">
        <v>2791</v>
      </c>
      <c r="R100" s="11" t="s">
        <v>2792</v>
      </c>
    </row>
    <row r="101" spans="1:18" x14ac:dyDescent="0.25">
      <c r="A101" s="11" t="s">
        <v>39</v>
      </c>
      <c r="D101" s="11" t="s">
        <v>3184</v>
      </c>
      <c r="E101" s="11" t="s">
        <v>3285</v>
      </c>
      <c r="F101" s="11" t="s">
        <v>3260</v>
      </c>
      <c r="G101" s="11" t="s">
        <v>3211</v>
      </c>
      <c r="H101" s="11" t="s">
        <v>54</v>
      </c>
      <c r="I101" s="11" t="s">
        <v>55</v>
      </c>
      <c r="J101" s="11" t="s">
        <v>9</v>
      </c>
      <c r="K101" s="11" t="s">
        <v>136</v>
      </c>
      <c r="L101" s="11" t="s">
        <v>2793</v>
      </c>
      <c r="M101" s="11" t="s">
        <v>3295</v>
      </c>
      <c r="N101" s="11" t="s">
        <v>3267</v>
      </c>
      <c r="O101" s="11" t="s">
        <v>45</v>
      </c>
      <c r="P101" s="11" t="s">
        <v>47</v>
      </c>
      <c r="Q101" s="11" t="s">
        <v>2794</v>
      </c>
      <c r="R101" s="11" t="s">
        <v>2795</v>
      </c>
    </row>
    <row r="102" spans="1:18" x14ac:dyDescent="0.25">
      <c r="A102" s="11" t="s">
        <v>39</v>
      </c>
      <c r="D102" s="11" t="s">
        <v>3166</v>
      </c>
      <c r="E102" s="11" t="s">
        <v>3285</v>
      </c>
      <c r="F102" s="11" t="s">
        <v>3145</v>
      </c>
      <c r="G102" s="11" t="s">
        <v>3269</v>
      </c>
      <c r="H102" s="11" t="s">
        <v>65</v>
      </c>
      <c r="I102" s="11" t="s">
        <v>66</v>
      </c>
      <c r="J102" s="11" t="s">
        <v>9</v>
      </c>
      <c r="K102" s="11" t="s">
        <v>166</v>
      </c>
      <c r="L102" s="11" t="s">
        <v>2796</v>
      </c>
      <c r="M102" s="11" t="s">
        <v>3270</v>
      </c>
      <c r="N102" s="11" t="s">
        <v>3145</v>
      </c>
      <c r="O102" s="11" t="s">
        <v>45</v>
      </c>
      <c r="P102" s="11" t="s">
        <v>46</v>
      </c>
      <c r="Q102" s="11" t="s">
        <v>2797</v>
      </c>
      <c r="R102" s="11" t="s">
        <v>2798</v>
      </c>
    </row>
    <row r="103" spans="1:18" x14ac:dyDescent="0.25">
      <c r="A103" s="11" t="s">
        <v>39</v>
      </c>
      <c r="D103" s="11" t="s">
        <v>3278</v>
      </c>
      <c r="E103" s="11" t="s">
        <v>3285</v>
      </c>
      <c r="F103" s="11" t="s">
        <v>3145</v>
      </c>
      <c r="G103" s="11" t="s">
        <v>3269</v>
      </c>
      <c r="H103" s="11" t="s">
        <v>65</v>
      </c>
      <c r="I103" s="11" t="s">
        <v>66</v>
      </c>
      <c r="J103" s="11" t="s">
        <v>9</v>
      </c>
      <c r="K103" s="11" t="s">
        <v>166</v>
      </c>
      <c r="L103" s="11" t="s">
        <v>2799</v>
      </c>
      <c r="M103" s="11" t="s">
        <v>3296</v>
      </c>
      <c r="N103" s="11" t="s">
        <v>3145</v>
      </c>
      <c r="O103" s="11" t="s">
        <v>45</v>
      </c>
      <c r="P103" s="11" t="s">
        <v>46</v>
      </c>
      <c r="Q103" s="11" t="s">
        <v>2800</v>
      </c>
      <c r="R103" s="11" t="s">
        <v>2801</v>
      </c>
    </row>
    <row r="104" spans="1:18" x14ac:dyDescent="0.25">
      <c r="A104" s="11" t="s">
        <v>39</v>
      </c>
      <c r="D104" s="11" t="s">
        <v>3278</v>
      </c>
      <c r="E104" s="11" t="s">
        <v>3285</v>
      </c>
      <c r="F104" s="11" t="s">
        <v>3145</v>
      </c>
      <c r="G104" s="11" t="s">
        <v>3269</v>
      </c>
      <c r="H104" s="11" t="s">
        <v>65</v>
      </c>
      <c r="I104" s="11" t="s">
        <v>66</v>
      </c>
      <c r="J104" s="11" t="s">
        <v>9</v>
      </c>
      <c r="K104" s="11" t="s">
        <v>166</v>
      </c>
      <c r="L104" s="11" t="s">
        <v>2802</v>
      </c>
      <c r="M104" s="11" t="s">
        <v>3297</v>
      </c>
      <c r="N104" s="11" t="s">
        <v>3145</v>
      </c>
      <c r="O104" s="11" t="s">
        <v>45</v>
      </c>
      <c r="P104" s="11" t="s">
        <v>46</v>
      </c>
      <c r="Q104" s="11" t="s">
        <v>2803</v>
      </c>
      <c r="R104" s="11" t="s">
        <v>2804</v>
      </c>
    </row>
    <row r="105" spans="1:18" x14ac:dyDescent="0.25">
      <c r="A105" s="11" t="s">
        <v>39</v>
      </c>
      <c r="D105" s="11" t="s">
        <v>3298</v>
      </c>
      <c r="E105" s="11" t="s">
        <v>3285</v>
      </c>
      <c r="F105" s="11" t="s">
        <v>3145</v>
      </c>
      <c r="G105" s="11" t="s">
        <v>3269</v>
      </c>
      <c r="H105" s="11" t="s">
        <v>65</v>
      </c>
      <c r="I105" s="11" t="s">
        <v>66</v>
      </c>
      <c r="J105" s="11" t="s">
        <v>9</v>
      </c>
      <c r="K105" s="11" t="s">
        <v>166</v>
      </c>
      <c r="L105" s="11" t="s">
        <v>2805</v>
      </c>
      <c r="M105" s="11" t="s">
        <v>3299</v>
      </c>
      <c r="N105" s="11" t="s">
        <v>3145</v>
      </c>
      <c r="O105" s="11" t="s">
        <v>45</v>
      </c>
      <c r="P105" s="11" t="s">
        <v>46</v>
      </c>
      <c r="Q105" s="11" t="s">
        <v>2806</v>
      </c>
      <c r="R105" s="11" t="s">
        <v>2807</v>
      </c>
    </row>
    <row r="106" spans="1:18" x14ac:dyDescent="0.25">
      <c r="A106" s="11" t="s">
        <v>39</v>
      </c>
      <c r="D106" s="11" t="s">
        <v>3298</v>
      </c>
      <c r="E106" s="11" t="s">
        <v>3285</v>
      </c>
      <c r="F106" s="11" t="s">
        <v>3145</v>
      </c>
      <c r="G106" s="11" t="s">
        <v>3269</v>
      </c>
      <c r="H106" s="11" t="s">
        <v>65</v>
      </c>
      <c r="I106" s="11" t="s">
        <v>66</v>
      </c>
      <c r="J106" s="11" t="s">
        <v>9</v>
      </c>
      <c r="K106" s="11" t="s">
        <v>166</v>
      </c>
      <c r="L106" s="11" t="s">
        <v>2808</v>
      </c>
      <c r="M106" s="11" t="s">
        <v>3300</v>
      </c>
      <c r="N106" s="11" t="s">
        <v>3145</v>
      </c>
      <c r="O106" s="11" t="s">
        <v>45</v>
      </c>
      <c r="P106" s="11" t="s">
        <v>46</v>
      </c>
      <c r="Q106" s="11" t="s">
        <v>2809</v>
      </c>
      <c r="R106" s="11" t="s">
        <v>2810</v>
      </c>
    </row>
    <row r="107" spans="1:18" x14ac:dyDescent="0.25">
      <c r="A107" s="11" t="s">
        <v>39</v>
      </c>
      <c r="D107" s="11" t="s">
        <v>3278</v>
      </c>
      <c r="E107" s="11" t="s">
        <v>3285</v>
      </c>
      <c r="F107" s="11" t="s">
        <v>3145</v>
      </c>
      <c r="G107" s="11" t="s">
        <v>3269</v>
      </c>
      <c r="H107" s="11" t="s">
        <v>65</v>
      </c>
      <c r="I107" s="11" t="s">
        <v>66</v>
      </c>
      <c r="J107" s="11" t="s">
        <v>9</v>
      </c>
      <c r="K107" s="11" t="s">
        <v>166</v>
      </c>
      <c r="L107" s="11" t="s">
        <v>2811</v>
      </c>
      <c r="M107" s="11" t="s">
        <v>3270</v>
      </c>
      <c r="N107" s="11" t="s">
        <v>3145</v>
      </c>
      <c r="O107" s="11" t="s">
        <v>45</v>
      </c>
      <c r="P107" s="11" t="s">
        <v>46</v>
      </c>
      <c r="Q107" s="11" t="s">
        <v>2812</v>
      </c>
      <c r="R107" s="11" t="s">
        <v>2813</v>
      </c>
    </row>
    <row r="108" spans="1:18" x14ac:dyDescent="0.25">
      <c r="A108" s="11" t="s">
        <v>39</v>
      </c>
      <c r="D108" s="11" t="s">
        <v>3278</v>
      </c>
      <c r="E108" s="11" t="s">
        <v>3285</v>
      </c>
      <c r="F108" s="11" t="s">
        <v>3145</v>
      </c>
      <c r="G108" s="11" t="s">
        <v>3269</v>
      </c>
      <c r="H108" s="11" t="s">
        <v>65</v>
      </c>
      <c r="I108" s="11" t="s">
        <v>66</v>
      </c>
      <c r="J108" s="11" t="s">
        <v>9</v>
      </c>
      <c r="K108" s="11" t="s">
        <v>166</v>
      </c>
      <c r="L108" s="11" t="s">
        <v>2814</v>
      </c>
      <c r="M108" s="11" t="s">
        <v>3296</v>
      </c>
      <c r="N108" s="11" t="s">
        <v>3145</v>
      </c>
      <c r="O108" s="11" t="s">
        <v>45</v>
      </c>
      <c r="P108" s="11" t="s">
        <v>46</v>
      </c>
      <c r="Q108" s="11" t="s">
        <v>2815</v>
      </c>
      <c r="R108" s="11" t="s">
        <v>2816</v>
      </c>
    </row>
    <row r="109" spans="1:18" x14ac:dyDescent="0.25">
      <c r="A109" s="11" t="s">
        <v>39</v>
      </c>
      <c r="D109" s="11" t="s">
        <v>3278</v>
      </c>
      <c r="E109" s="11" t="s">
        <v>3285</v>
      </c>
      <c r="F109" s="11" t="s">
        <v>3145</v>
      </c>
      <c r="G109" s="11" t="s">
        <v>3269</v>
      </c>
      <c r="H109" s="11" t="s">
        <v>65</v>
      </c>
      <c r="I109" s="11" t="s">
        <v>66</v>
      </c>
      <c r="J109" s="11" t="s">
        <v>9</v>
      </c>
      <c r="K109" s="11" t="s">
        <v>166</v>
      </c>
      <c r="L109" s="11" t="s">
        <v>2817</v>
      </c>
      <c r="M109" s="11" t="s">
        <v>3287</v>
      </c>
      <c r="N109" s="11" t="s">
        <v>3145</v>
      </c>
      <c r="O109" s="11" t="s">
        <v>45</v>
      </c>
      <c r="P109" s="11" t="s">
        <v>46</v>
      </c>
      <c r="Q109" s="11" t="s">
        <v>2818</v>
      </c>
      <c r="R109" s="11" t="s">
        <v>2819</v>
      </c>
    </row>
    <row r="110" spans="1:18" x14ac:dyDescent="0.25">
      <c r="A110" s="11" t="s">
        <v>39</v>
      </c>
      <c r="D110" s="11" t="s">
        <v>3255</v>
      </c>
      <c r="E110" s="11" t="s">
        <v>3285</v>
      </c>
      <c r="F110" s="11" t="s">
        <v>3145</v>
      </c>
      <c r="G110" s="11" t="s">
        <v>3248</v>
      </c>
      <c r="H110" s="11" t="s">
        <v>2445</v>
      </c>
      <c r="I110" s="11" t="s">
        <v>2446</v>
      </c>
      <c r="J110" s="11" t="s">
        <v>9</v>
      </c>
      <c r="K110" s="11" t="s">
        <v>166</v>
      </c>
      <c r="L110" s="11" t="s">
        <v>2820</v>
      </c>
      <c r="M110" s="11" t="s">
        <v>3301</v>
      </c>
      <c r="N110" s="11" t="s">
        <v>3145</v>
      </c>
      <c r="O110" s="11" t="s">
        <v>45</v>
      </c>
      <c r="P110" s="11" t="s">
        <v>46</v>
      </c>
      <c r="Q110" s="11" t="s">
        <v>2821</v>
      </c>
      <c r="R110" s="11" t="s">
        <v>2822</v>
      </c>
    </row>
    <row r="111" spans="1:18" x14ac:dyDescent="0.25">
      <c r="A111" s="11" t="s">
        <v>39</v>
      </c>
      <c r="D111" s="11" t="s">
        <v>3302</v>
      </c>
      <c r="E111" s="11" t="s">
        <v>3285</v>
      </c>
      <c r="F111" s="11" t="s">
        <v>3145</v>
      </c>
      <c r="G111" s="11" t="s">
        <v>3269</v>
      </c>
      <c r="H111" s="11" t="s">
        <v>2445</v>
      </c>
      <c r="I111" s="11" t="s">
        <v>2446</v>
      </c>
      <c r="J111" s="11" t="s">
        <v>9</v>
      </c>
      <c r="K111" s="11" t="s">
        <v>166</v>
      </c>
      <c r="L111" s="11" t="s">
        <v>2823</v>
      </c>
      <c r="M111" s="11" t="s">
        <v>3303</v>
      </c>
      <c r="N111" s="11" t="s">
        <v>3145</v>
      </c>
      <c r="O111" s="11" t="s">
        <v>45</v>
      </c>
      <c r="P111" s="11" t="s">
        <v>46</v>
      </c>
      <c r="Q111" s="11" t="s">
        <v>2824</v>
      </c>
      <c r="R111" s="11" t="s">
        <v>2825</v>
      </c>
    </row>
    <row r="112" spans="1:18" x14ac:dyDescent="0.25">
      <c r="A112" s="11" t="s">
        <v>39</v>
      </c>
      <c r="D112" s="11" t="s">
        <v>3304</v>
      </c>
      <c r="E112" s="11" t="s">
        <v>3285</v>
      </c>
      <c r="F112" s="11" t="s">
        <v>3145</v>
      </c>
      <c r="G112" s="11" t="s">
        <v>3305</v>
      </c>
      <c r="H112" s="11" t="s">
        <v>2445</v>
      </c>
      <c r="I112" s="11" t="s">
        <v>2446</v>
      </c>
      <c r="J112" s="11" t="s">
        <v>9</v>
      </c>
      <c r="K112" s="11" t="s">
        <v>166</v>
      </c>
      <c r="L112" s="11" t="s">
        <v>2826</v>
      </c>
      <c r="M112" s="11" t="s">
        <v>3306</v>
      </c>
      <c r="N112" s="11" t="s">
        <v>3145</v>
      </c>
      <c r="O112" s="11" t="s">
        <v>45</v>
      </c>
      <c r="P112" s="11" t="s">
        <v>46</v>
      </c>
      <c r="Q112" s="11" t="s">
        <v>2827</v>
      </c>
      <c r="R112" s="11" t="s">
        <v>2828</v>
      </c>
    </row>
    <row r="113" spans="1:18" x14ac:dyDescent="0.25">
      <c r="A113" s="11" t="s">
        <v>39</v>
      </c>
      <c r="D113" s="11" t="s">
        <v>3307</v>
      </c>
      <c r="E113" s="11" t="s">
        <v>3285</v>
      </c>
      <c r="F113" s="11" t="s">
        <v>3145</v>
      </c>
      <c r="G113" s="11" t="s">
        <v>3308</v>
      </c>
      <c r="H113" s="11" t="s">
        <v>2445</v>
      </c>
      <c r="I113" s="11" t="s">
        <v>2446</v>
      </c>
      <c r="J113" s="11" t="s">
        <v>9</v>
      </c>
      <c r="K113" s="11" t="s">
        <v>166</v>
      </c>
      <c r="L113" s="11" t="s">
        <v>2829</v>
      </c>
      <c r="M113" s="11" t="s">
        <v>3309</v>
      </c>
      <c r="N113" s="11" t="s">
        <v>3145</v>
      </c>
      <c r="O113" s="11" t="s">
        <v>45</v>
      </c>
      <c r="P113" s="11" t="s">
        <v>46</v>
      </c>
      <c r="Q113" s="11" t="s">
        <v>2830</v>
      </c>
      <c r="R113" s="11" t="s">
        <v>2831</v>
      </c>
    </row>
    <row r="114" spans="1:18" x14ac:dyDescent="0.25">
      <c r="A114" s="11" t="s">
        <v>39</v>
      </c>
      <c r="D114" s="11" t="s">
        <v>3310</v>
      </c>
      <c r="E114" s="11" t="s">
        <v>3285</v>
      </c>
      <c r="F114" s="11" t="s">
        <v>3145</v>
      </c>
      <c r="G114" s="11" t="s">
        <v>3308</v>
      </c>
      <c r="H114" s="11" t="s">
        <v>2445</v>
      </c>
      <c r="I114" s="11" t="s">
        <v>2446</v>
      </c>
      <c r="J114" s="11" t="s">
        <v>9</v>
      </c>
      <c r="K114" s="11" t="s">
        <v>166</v>
      </c>
      <c r="L114" s="11" t="s">
        <v>2832</v>
      </c>
      <c r="M114" s="11" t="s">
        <v>3311</v>
      </c>
      <c r="N114" s="11" t="s">
        <v>3145</v>
      </c>
      <c r="O114" s="11" t="s">
        <v>45</v>
      </c>
      <c r="P114" s="11" t="s">
        <v>46</v>
      </c>
      <c r="Q114" s="11" t="s">
        <v>2833</v>
      </c>
      <c r="R114" s="11" t="s">
        <v>2834</v>
      </c>
    </row>
    <row r="115" spans="1:18" x14ac:dyDescent="0.25">
      <c r="A115" s="11" t="s">
        <v>39</v>
      </c>
      <c r="D115" s="11" t="s">
        <v>3312</v>
      </c>
      <c r="E115" s="11" t="s">
        <v>3285</v>
      </c>
      <c r="F115" s="11" t="s">
        <v>3145</v>
      </c>
      <c r="G115" s="11" t="s">
        <v>3308</v>
      </c>
      <c r="H115" s="11" t="s">
        <v>2445</v>
      </c>
      <c r="I115" s="11" t="s">
        <v>2446</v>
      </c>
      <c r="J115" s="11" t="s">
        <v>9</v>
      </c>
      <c r="K115" s="11" t="s">
        <v>166</v>
      </c>
      <c r="L115" s="11" t="s">
        <v>2835</v>
      </c>
      <c r="M115" s="11" t="s">
        <v>3313</v>
      </c>
      <c r="N115" s="11" t="s">
        <v>3145</v>
      </c>
      <c r="O115" s="11" t="s">
        <v>45</v>
      </c>
      <c r="P115" s="11" t="s">
        <v>46</v>
      </c>
      <c r="Q115" s="11" t="s">
        <v>2836</v>
      </c>
      <c r="R115" s="11" t="s">
        <v>2837</v>
      </c>
    </row>
    <row r="116" spans="1:18" x14ac:dyDescent="0.25">
      <c r="A116" s="11" t="s">
        <v>39</v>
      </c>
      <c r="D116" s="11" t="s">
        <v>3227</v>
      </c>
      <c r="E116" s="11" t="s">
        <v>3285</v>
      </c>
      <c r="F116" s="11" t="s">
        <v>3145</v>
      </c>
      <c r="G116" s="11" t="s">
        <v>3238</v>
      </c>
      <c r="H116" s="11" t="s">
        <v>2484</v>
      </c>
      <c r="I116" s="11" t="s">
        <v>2485</v>
      </c>
      <c r="J116" s="11" t="s">
        <v>9</v>
      </c>
      <c r="K116" s="11" t="s">
        <v>166</v>
      </c>
      <c r="L116" s="11" t="s">
        <v>2838</v>
      </c>
      <c r="M116" s="11" t="s">
        <v>3314</v>
      </c>
      <c r="N116" s="11" t="s">
        <v>3145</v>
      </c>
      <c r="O116" s="11" t="s">
        <v>45</v>
      </c>
      <c r="P116" s="11" t="s">
        <v>46</v>
      </c>
      <c r="Q116" s="11" t="s">
        <v>2839</v>
      </c>
      <c r="R116" s="11" t="s">
        <v>2840</v>
      </c>
    </row>
    <row r="117" spans="1:18" x14ac:dyDescent="0.25">
      <c r="A117" s="11" t="s">
        <v>39</v>
      </c>
      <c r="D117" s="11" t="s">
        <v>3310</v>
      </c>
      <c r="E117" s="11" t="s">
        <v>3243</v>
      </c>
      <c r="F117" s="11" t="s">
        <v>3145</v>
      </c>
      <c r="G117" s="11" t="s">
        <v>3285</v>
      </c>
      <c r="H117" s="11" t="s">
        <v>432</v>
      </c>
      <c r="I117" s="11" t="s">
        <v>433</v>
      </c>
      <c r="J117" s="11" t="s">
        <v>9</v>
      </c>
      <c r="K117" s="11" t="s">
        <v>166</v>
      </c>
      <c r="L117" s="11" t="s">
        <v>2841</v>
      </c>
      <c r="M117" s="11" t="s">
        <v>3315</v>
      </c>
      <c r="N117" s="11" t="s">
        <v>3145</v>
      </c>
      <c r="O117" s="11" t="s">
        <v>45</v>
      </c>
      <c r="P117" s="11" t="s">
        <v>46</v>
      </c>
      <c r="Q117" s="11" t="s">
        <v>2842</v>
      </c>
      <c r="R117" s="11" t="s">
        <v>2843</v>
      </c>
    </row>
    <row r="118" spans="1:18" x14ac:dyDescent="0.25">
      <c r="A118" s="11" t="s">
        <v>39</v>
      </c>
      <c r="D118" s="11" t="s">
        <v>3150</v>
      </c>
      <c r="E118" s="11" t="s">
        <v>3243</v>
      </c>
      <c r="F118" s="11" t="s">
        <v>3145</v>
      </c>
      <c r="G118" s="11" t="s">
        <v>3316</v>
      </c>
      <c r="H118" s="11" t="s">
        <v>432</v>
      </c>
      <c r="I118" s="11" t="s">
        <v>433</v>
      </c>
      <c r="J118" s="11" t="s">
        <v>9</v>
      </c>
      <c r="K118" s="11" t="s">
        <v>166</v>
      </c>
      <c r="L118" s="11" t="s">
        <v>2844</v>
      </c>
      <c r="M118" s="11" t="s">
        <v>3317</v>
      </c>
      <c r="N118" s="11" t="s">
        <v>3145</v>
      </c>
      <c r="O118" s="11" t="s">
        <v>45</v>
      </c>
      <c r="P118" s="11" t="s">
        <v>46</v>
      </c>
      <c r="Q118" s="11" t="s">
        <v>2845</v>
      </c>
      <c r="R118" s="11" t="s">
        <v>2846</v>
      </c>
    </row>
    <row r="119" spans="1:18" x14ac:dyDescent="0.25">
      <c r="A119" s="11" t="s">
        <v>39</v>
      </c>
      <c r="D119" s="11" t="s">
        <v>3318</v>
      </c>
      <c r="E119" s="11" t="s">
        <v>3243</v>
      </c>
      <c r="F119" s="11" t="s">
        <v>3145</v>
      </c>
      <c r="G119" s="11" t="s">
        <v>3285</v>
      </c>
      <c r="H119" s="11" t="s">
        <v>432</v>
      </c>
      <c r="I119" s="11" t="s">
        <v>433</v>
      </c>
      <c r="J119" s="11" t="s">
        <v>9</v>
      </c>
      <c r="K119" s="11" t="s">
        <v>166</v>
      </c>
      <c r="L119" s="11" t="s">
        <v>2847</v>
      </c>
      <c r="M119" s="11" t="s">
        <v>3319</v>
      </c>
      <c r="N119" s="11" t="s">
        <v>3145</v>
      </c>
      <c r="O119" s="11" t="s">
        <v>45</v>
      </c>
      <c r="P119" s="11" t="s">
        <v>46</v>
      </c>
      <c r="Q119" s="11" t="s">
        <v>2848</v>
      </c>
      <c r="R119" s="11" t="s">
        <v>2849</v>
      </c>
    </row>
    <row r="120" spans="1:18" x14ac:dyDescent="0.25">
      <c r="A120" s="11" t="s">
        <v>39</v>
      </c>
      <c r="D120" s="11" t="s">
        <v>3244</v>
      </c>
      <c r="E120" s="11" t="s">
        <v>3243</v>
      </c>
      <c r="F120" s="11" t="s">
        <v>3145</v>
      </c>
      <c r="G120" s="11" t="s">
        <v>3244</v>
      </c>
      <c r="H120" s="11" t="s">
        <v>1103</v>
      </c>
      <c r="I120" s="11" t="s">
        <v>1104</v>
      </c>
      <c r="J120" s="11" t="s">
        <v>9</v>
      </c>
      <c r="K120" s="11" t="s">
        <v>137</v>
      </c>
      <c r="L120" s="11" t="s">
        <v>2850</v>
      </c>
      <c r="M120" s="11" t="s">
        <v>3320</v>
      </c>
      <c r="N120" s="11" t="s">
        <v>3145</v>
      </c>
      <c r="O120" s="11" t="s">
        <v>45</v>
      </c>
      <c r="P120" s="11" t="s">
        <v>46</v>
      </c>
      <c r="Q120" s="11" t="s">
        <v>2851</v>
      </c>
      <c r="R120" s="11" t="s">
        <v>2852</v>
      </c>
    </row>
    <row r="121" spans="1:18" x14ac:dyDescent="0.25">
      <c r="A121" s="11" t="s">
        <v>39</v>
      </c>
      <c r="D121" s="11" t="s">
        <v>3310</v>
      </c>
      <c r="E121" s="11" t="s">
        <v>3243</v>
      </c>
      <c r="F121" s="11" t="s">
        <v>3145</v>
      </c>
      <c r="G121" s="11" t="s">
        <v>3285</v>
      </c>
      <c r="H121" s="11" t="s">
        <v>432</v>
      </c>
      <c r="I121" s="11" t="s">
        <v>433</v>
      </c>
      <c r="J121" s="11" t="s">
        <v>9</v>
      </c>
      <c r="K121" s="11" t="s">
        <v>166</v>
      </c>
      <c r="L121" s="11" t="s">
        <v>2853</v>
      </c>
      <c r="M121" s="11" t="s">
        <v>3321</v>
      </c>
      <c r="N121" s="11" t="s">
        <v>3145</v>
      </c>
      <c r="O121" s="11" t="s">
        <v>45</v>
      </c>
      <c r="P121" s="11" t="s">
        <v>46</v>
      </c>
      <c r="Q121" s="11" t="s">
        <v>2854</v>
      </c>
      <c r="R121" s="11" t="s">
        <v>2855</v>
      </c>
    </row>
    <row r="122" spans="1:18" x14ac:dyDescent="0.25">
      <c r="A122" s="11" t="s">
        <v>39</v>
      </c>
      <c r="D122" s="11" t="s">
        <v>3322</v>
      </c>
      <c r="E122" s="11" t="s">
        <v>3243</v>
      </c>
      <c r="F122" s="11" t="s">
        <v>3145</v>
      </c>
      <c r="G122" s="11" t="s">
        <v>3285</v>
      </c>
      <c r="H122" s="11" t="s">
        <v>432</v>
      </c>
      <c r="I122" s="11" t="s">
        <v>433</v>
      </c>
      <c r="J122" s="11" t="s">
        <v>9</v>
      </c>
      <c r="K122" s="11" t="s">
        <v>166</v>
      </c>
      <c r="L122" s="11" t="s">
        <v>2856</v>
      </c>
      <c r="M122" s="11" t="s">
        <v>3323</v>
      </c>
      <c r="N122" s="11" t="s">
        <v>3145</v>
      </c>
      <c r="O122" s="11" t="s">
        <v>45</v>
      </c>
      <c r="P122" s="11" t="s">
        <v>46</v>
      </c>
      <c r="Q122" s="11" t="s">
        <v>2857</v>
      </c>
      <c r="R122" s="11" t="s">
        <v>2858</v>
      </c>
    </row>
    <row r="123" spans="1:18" x14ac:dyDescent="0.25">
      <c r="A123" s="11" t="s">
        <v>39</v>
      </c>
      <c r="D123" s="11" t="s">
        <v>3324</v>
      </c>
      <c r="E123" s="11" t="s">
        <v>3243</v>
      </c>
      <c r="F123" s="11" t="s">
        <v>3145</v>
      </c>
      <c r="G123" s="11" t="s">
        <v>3285</v>
      </c>
      <c r="H123" s="11" t="s">
        <v>432</v>
      </c>
      <c r="I123" s="11" t="s">
        <v>433</v>
      </c>
      <c r="J123" s="11" t="s">
        <v>9</v>
      </c>
      <c r="K123" s="11" t="s">
        <v>166</v>
      </c>
      <c r="L123" s="11" t="s">
        <v>2859</v>
      </c>
      <c r="M123" s="11" t="s">
        <v>1571</v>
      </c>
      <c r="N123" s="11" t="s">
        <v>3145</v>
      </c>
      <c r="O123" s="11" t="s">
        <v>45</v>
      </c>
      <c r="P123" s="11" t="s">
        <v>46</v>
      </c>
      <c r="Q123" s="11" t="s">
        <v>2860</v>
      </c>
      <c r="R123" s="11" t="s">
        <v>2861</v>
      </c>
    </row>
    <row r="124" spans="1:18" x14ac:dyDescent="0.25">
      <c r="A124" s="11" t="s">
        <v>39</v>
      </c>
      <c r="D124" s="11" t="s">
        <v>3325</v>
      </c>
      <c r="E124" s="11" t="s">
        <v>3243</v>
      </c>
      <c r="F124" s="11" t="s">
        <v>3145</v>
      </c>
      <c r="G124" s="11" t="s">
        <v>3285</v>
      </c>
      <c r="H124" s="11" t="s">
        <v>432</v>
      </c>
      <c r="I124" s="11" t="s">
        <v>433</v>
      </c>
      <c r="J124" s="11" t="s">
        <v>9</v>
      </c>
      <c r="K124" s="11" t="s">
        <v>166</v>
      </c>
      <c r="L124" s="11" t="s">
        <v>2862</v>
      </c>
      <c r="M124" s="11" t="s">
        <v>3326</v>
      </c>
      <c r="N124" s="11" t="s">
        <v>3145</v>
      </c>
      <c r="O124" s="11" t="s">
        <v>45</v>
      </c>
      <c r="P124" s="11" t="s">
        <v>46</v>
      </c>
      <c r="Q124" s="11" t="s">
        <v>2863</v>
      </c>
      <c r="R124" s="11" t="s">
        <v>2864</v>
      </c>
    </row>
    <row r="125" spans="1:18" x14ac:dyDescent="0.25">
      <c r="A125" s="11" t="s">
        <v>39</v>
      </c>
      <c r="D125" s="11" t="s">
        <v>3327</v>
      </c>
      <c r="E125" s="11" t="s">
        <v>3243</v>
      </c>
      <c r="F125" s="11" t="s">
        <v>3145</v>
      </c>
      <c r="G125" s="11" t="s">
        <v>3285</v>
      </c>
      <c r="H125" s="11" t="s">
        <v>432</v>
      </c>
      <c r="I125" s="11" t="s">
        <v>433</v>
      </c>
      <c r="J125" s="11" t="s">
        <v>9</v>
      </c>
      <c r="K125" s="11" t="s">
        <v>166</v>
      </c>
      <c r="L125" s="11" t="s">
        <v>2865</v>
      </c>
      <c r="M125" s="11" t="s">
        <v>3328</v>
      </c>
      <c r="N125" s="11" t="s">
        <v>3145</v>
      </c>
      <c r="O125" s="11" t="s">
        <v>45</v>
      </c>
      <c r="P125" s="11" t="s">
        <v>46</v>
      </c>
      <c r="Q125" s="11" t="s">
        <v>2866</v>
      </c>
      <c r="R125" s="11" t="s">
        <v>2867</v>
      </c>
    </row>
    <row r="126" spans="1:18" x14ac:dyDescent="0.25">
      <c r="A126" s="11" t="s">
        <v>39</v>
      </c>
      <c r="D126" s="11" t="s">
        <v>3278</v>
      </c>
      <c r="E126" s="11" t="s">
        <v>3243</v>
      </c>
      <c r="F126" s="11" t="s">
        <v>3145</v>
      </c>
      <c r="G126" s="11" t="s">
        <v>3305</v>
      </c>
      <c r="H126" s="11" t="s">
        <v>65</v>
      </c>
      <c r="I126" s="11" t="s">
        <v>66</v>
      </c>
      <c r="J126" s="11" t="s">
        <v>9</v>
      </c>
      <c r="K126" s="11" t="s">
        <v>166</v>
      </c>
      <c r="L126" s="11" t="s">
        <v>2868</v>
      </c>
      <c r="M126" s="11" t="s">
        <v>3329</v>
      </c>
      <c r="N126" s="11" t="s">
        <v>3145</v>
      </c>
      <c r="O126" s="11" t="s">
        <v>45</v>
      </c>
      <c r="P126" s="11" t="s">
        <v>46</v>
      </c>
      <c r="Q126" s="11" t="s">
        <v>2869</v>
      </c>
      <c r="R126" s="11" t="s">
        <v>2870</v>
      </c>
    </row>
    <row r="127" spans="1:18" x14ac:dyDescent="0.25">
      <c r="A127" s="11" t="s">
        <v>39</v>
      </c>
      <c r="D127" s="11" t="s">
        <v>3278</v>
      </c>
      <c r="E127" s="11" t="s">
        <v>3243</v>
      </c>
      <c r="F127" s="11" t="s">
        <v>3145</v>
      </c>
      <c r="G127" s="11" t="s">
        <v>3269</v>
      </c>
      <c r="H127" s="11" t="s">
        <v>65</v>
      </c>
      <c r="I127" s="11" t="s">
        <v>66</v>
      </c>
      <c r="J127" s="11" t="s">
        <v>9</v>
      </c>
      <c r="K127" s="11" t="s">
        <v>166</v>
      </c>
      <c r="L127" s="11" t="s">
        <v>2871</v>
      </c>
      <c r="M127" s="11" t="s">
        <v>3330</v>
      </c>
      <c r="N127" s="11" t="s">
        <v>3145</v>
      </c>
      <c r="O127" s="11" t="s">
        <v>45</v>
      </c>
      <c r="P127" s="11" t="s">
        <v>46</v>
      </c>
      <c r="Q127" s="11" t="s">
        <v>2872</v>
      </c>
      <c r="R127" s="11" t="s">
        <v>2873</v>
      </c>
    </row>
    <row r="128" spans="1:18" x14ac:dyDescent="0.25">
      <c r="A128" s="11" t="s">
        <v>39</v>
      </c>
      <c r="D128" s="11" t="s">
        <v>3273</v>
      </c>
      <c r="E128" s="11" t="s">
        <v>3243</v>
      </c>
      <c r="F128" s="11" t="s">
        <v>3145</v>
      </c>
      <c r="G128" s="11" t="s">
        <v>3274</v>
      </c>
      <c r="H128" s="11" t="s">
        <v>65</v>
      </c>
      <c r="I128" s="11" t="s">
        <v>66</v>
      </c>
      <c r="J128" s="11" t="s">
        <v>9</v>
      </c>
      <c r="K128" s="11" t="s">
        <v>166</v>
      </c>
      <c r="L128" s="11" t="s">
        <v>2874</v>
      </c>
      <c r="M128" s="11" t="s">
        <v>3275</v>
      </c>
      <c r="N128" s="11" t="s">
        <v>3145</v>
      </c>
      <c r="O128" s="11" t="s">
        <v>45</v>
      </c>
      <c r="P128" s="11" t="s">
        <v>46</v>
      </c>
      <c r="Q128" s="11" t="s">
        <v>2875</v>
      </c>
      <c r="R128" s="11" t="s">
        <v>2876</v>
      </c>
    </row>
    <row r="129" spans="1:18" x14ac:dyDescent="0.25">
      <c r="A129" s="11" t="s">
        <v>39</v>
      </c>
      <c r="D129" s="11" t="s">
        <v>3247</v>
      </c>
      <c r="E129" s="11" t="s">
        <v>3243</v>
      </c>
      <c r="F129" s="11" t="s">
        <v>3247</v>
      </c>
      <c r="G129" s="11" t="s">
        <v>3331</v>
      </c>
      <c r="H129" s="11" t="s">
        <v>140</v>
      </c>
      <c r="I129" s="11" t="s">
        <v>141</v>
      </c>
      <c r="J129" s="11" t="s">
        <v>9</v>
      </c>
      <c r="K129" s="11" t="s">
        <v>136</v>
      </c>
      <c r="L129" s="11" t="s">
        <v>2877</v>
      </c>
      <c r="M129" s="11" t="s">
        <v>3332</v>
      </c>
      <c r="N129" s="11" t="s">
        <v>3333</v>
      </c>
      <c r="O129" s="11" t="s">
        <v>45</v>
      </c>
      <c r="P129" s="11" t="s">
        <v>47</v>
      </c>
      <c r="Q129" s="11" t="s">
        <v>2878</v>
      </c>
      <c r="R129" s="11" t="s">
        <v>2879</v>
      </c>
    </row>
    <row r="130" spans="1:18" x14ac:dyDescent="0.25">
      <c r="A130" s="11" t="s">
        <v>39</v>
      </c>
      <c r="D130" s="11" t="s">
        <v>3244</v>
      </c>
      <c r="E130" s="11" t="s">
        <v>3334</v>
      </c>
      <c r="F130" s="11" t="s">
        <v>3335</v>
      </c>
      <c r="G130" s="11" t="s">
        <v>3336</v>
      </c>
      <c r="H130" s="11" t="s">
        <v>43</v>
      </c>
      <c r="I130" s="11" t="s">
        <v>44</v>
      </c>
      <c r="J130" s="11" t="s">
        <v>9</v>
      </c>
      <c r="K130" s="11" t="s">
        <v>136</v>
      </c>
      <c r="L130" s="11" t="s">
        <v>2880</v>
      </c>
      <c r="M130" s="11" t="s">
        <v>3337</v>
      </c>
      <c r="N130" s="11" t="s">
        <v>3267</v>
      </c>
      <c r="O130" s="11" t="s">
        <v>45</v>
      </c>
      <c r="P130" s="11" t="s">
        <v>2594</v>
      </c>
      <c r="Q130" s="11" t="s">
        <v>2881</v>
      </c>
      <c r="R130" s="11" t="s">
        <v>2882</v>
      </c>
    </row>
    <row r="131" spans="1:18" x14ac:dyDescent="0.25">
      <c r="A131" s="11" t="s">
        <v>39</v>
      </c>
      <c r="D131" s="11" t="s">
        <v>3338</v>
      </c>
      <c r="E131" s="11" t="s">
        <v>3334</v>
      </c>
      <c r="F131" s="11" t="s">
        <v>3339</v>
      </c>
      <c r="G131" s="11" t="s">
        <v>3265</v>
      </c>
      <c r="H131" s="11" t="s">
        <v>2505</v>
      </c>
      <c r="I131" s="11" t="s">
        <v>2506</v>
      </c>
      <c r="J131" s="11" t="s">
        <v>9</v>
      </c>
      <c r="K131" s="11" t="s">
        <v>136</v>
      </c>
      <c r="L131" s="11" t="s">
        <v>2883</v>
      </c>
      <c r="M131" s="11" t="s">
        <v>3340</v>
      </c>
      <c r="N131" s="11" t="s">
        <v>3209</v>
      </c>
      <c r="O131" s="11" t="s">
        <v>45</v>
      </c>
      <c r="P131" s="11" t="s">
        <v>69</v>
      </c>
      <c r="Q131" s="11" t="s">
        <v>2884</v>
      </c>
      <c r="R131" s="11" t="s">
        <v>2885</v>
      </c>
    </row>
    <row r="132" spans="1:18" x14ac:dyDescent="0.25">
      <c r="A132" s="11" t="s">
        <v>39</v>
      </c>
      <c r="D132" s="11" t="s">
        <v>3341</v>
      </c>
      <c r="E132" s="11" t="s">
        <v>3334</v>
      </c>
      <c r="F132" s="11" t="s">
        <v>3145</v>
      </c>
      <c r="G132" s="11" t="s">
        <v>3308</v>
      </c>
      <c r="H132" s="11" t="s">
        <v>2445</v>
      </c>
      <c r="I132" s="11" t="s">
        <v>2446</v>
      </c>
      <c r="J132" s="11" t="s">
        <v>9</v>
      </c>
      <c r="K132" s="11" t="s">
        <v>166</v>
      </c>
      <c r="L132" s="11" t="s">
        <v>2886</v>
      </c>
      <c r="M132" s="11" t="s">
        <v>3342</v>
      </c>
      <c r="N132" s="11" t="s">
        <v>3145</v>
      </c>
      <c r="O132" s="11" t="s">
        <v>45</v>
      </c>
      <c r="P132" s="11" t="s">
        <v>46</v>
      </c>
      <c r="Q132" s="11" t="s">
        <v>2887</v>
      </c>
      <c r="R132" s="11" t="s">
        <v>2888</v>
      </c>
    </row>
    <row r="133" spans="1:18" x14ac:dyDescent="0.25">
      <c r="A133" s="11" t="s">
        <v>39</v>
      </c>
      <c r="D133" s="11" t="s">
        <v>3148</v>
      </c>
      <c r="E133" s="11" t="s">
        <v>3334</v>
      </c>
      <c r="F133" s="11" t="s">
        <v>3145</v>
      </c>
      <c r="G133" s="11" t="s">
        <v>3184</v>
      </c>
      <c r="H133" s="11" t="s">
        <v>2476</v>
      </c>
      <c r="I133" s="11" t="s">
        <v>2477</v>
      </c>
      <c r="J133" s="11" t="s">
        <v>9</v>
      </c>
      <c r="K133" s="11" t="s">
        <v>136</v>
      </c>
      <c r="L133" s="11" t="s">
        <v>2889</v>
      </c>
      <c r="M133" s="11" t="s">
        <v>3343</v>
      </c>
      <c r="N133" s="11" t="s">
        <v>3145</v>
      </c>
      <c r="O133" s="11" t="s">
        <v>45</v>
      </c>
      <c r="P133" s="11" t="s">
        <v>46</v>
      </c>
      <c r="Q133" s="11" t="s">
        <v>2890</v>
      </c>
      <c r="R133" s="11" t="s">
        <v>2891</v>
      </c>
    </row>
    <row r="134" spans="1:18" x14ac:dyDescent="0.25">
      <c r="A134" s="11" t="s">
        <v>39</v>
      </c>
      <c r="D134" s="11" t="s">
        <v>3316</v>
      </c>
      <c r="E134" s="11" t="s">
        <v>3334</v>
      </c>
      <c r="F134" s="11" t="s">
        <v>3145</v>
      </c>
      <c r="G134" s="11" t="s">
        <v>3344</v>
      </c>
      <c r="H134" s="11" t="s">
        <v>2488</v>
      </c>
      <c r="I134" s="11" t="s">
        <v>2489</v>
      </c>
      <c r="J134" s="11" t="s">
        <v>9</v>
      </c>
      <c r="K134" s="11" t="s">
        <v>136</v>
      </c>
      <c r="L134" s="11" t="s">
        <v>2892</v>
      </c>
      <c r="M134" s="11" t="s">
        <v>3345</v>
      </c>
      <c r="N134" s="11" t="s">
        <v>3145</v>
      </c>
      <c r="O134" s="11" t="s">
        <v>45</v>
      </c>
      <c r="P134" s="11" t="s">
        <v>46</v>
      </c>
      <c r="Q134" s="11" t="s">
        <v>2893</v>
      </c>
      <c r="R134" s="11" t="s">
        <v>2894</v>
      </c>
    </row>
    <row r="135" spans="1:18" x14ac:dyDescent="0.25">
      <c r="A135" s="11" t="s">
        <v>39</v>
      </c>
      <c r="D135" s="11" t="s">
        <v>3346</v>
      </c>
      <c r="E135" s="11" t="s">
        <v>3334</v>
      </c>
      <c r="F135" s="11" t="s">
        <v>3145</v>
      </c>
      <c r="G135" s="11" t="s">
        <v>3285</v>
      </c>
      <c r="H135" s="11" t="s">
        <v>432</v>
      </c>
      <c r="I135" s="11" t="s">
        <v>433</v>
      </c>
      <c r="J135" s="11" t="s">
        <v>9</v>
      </c>
      <c r="K135" s="11" t="s">
        <v>166</v>
      </c>
      <c r="L135" s="11" t="s">
        <v>2895</v>
      </c>
      <c r="M135" s="11" t="s">
        <v>3347</v>
      </c>
      <c r="N135" s="11" t="s">
        <v>3145</v>
      </c>
      <c r="O135" s="11" t="s">
        <v>45</v>
      </c>
      <c r="P135" s="11" t="s">
        <v>46</v>
      </c>
      <c r="Q135" s="11" t="s">
        <v>2896</v>
      </c>
      <c r="R135" s="11" t="s">
        <v>2897</v>
      </c>
    </row>
    <row r="136" spans="1:18" x14ac:dyDescent="0.25">
      <c r="A136" s="11" t="s">
        <v>39</v>
      </c>
      <c r="D136" s="11" t="s">
        <v>3244</v>
      </c>
      <c r="E136" s="11" t="s">
        <v>3168</v>
      </c>
      <c r="F136" s="11" t="s">
        <v>3335</v>
      </c>
      <c r="G136" s="11" t="s">
        <v>3331</v>
      </c>
      <c r="H136" s="11" t="s">
        <v>43</v>
      </c>
      <c r="I136" s="11" t="s">
        <v>44</v>
      </c>
      <c r="J136" s="11" t="s">
        <v>9</v>
      </c>
      <c r="K136" s="11" t="s">
        <v>137</v>
      </c>
      <c r="L136" s="11" t="s">
        <v>2898</v>
      </c>
      <c r="M136" s="11" t="s">
        <v>3348</v>
      </c>
      <c r="N136" s="11" t="s">
        <v>3168</v>
      </c>
      <c r="O136" s="11" t="s">
        <v>45</v>
      </c>
      <c r="P136" s="11" t="s">
        <v>2594</v>
      </c>
      <c r="Q136" s="11" t="s">
        <v>2899</v>
      </c>
      <c r="R136" s="11" t="s">
        <v>2900</v>
      </c>
    </row>
    <row r="137" spans="1:18" x14ac:dyDescent="0.25">
      <c r="A137" s="11" t="s">
        <v>39</v>
      </c>
      <c r="D137" s="11" t="s">
        <v>3183</v>
      </c>
      <c r="E137" s="11" t="s">
        <v>3168</v>
      </c>
      <c r="F137" s="11" t="s">
        <v>3145</v>
      </c>
      <c r="G137" s="11" t="s">
        <v>3144</v>
      </c>
      <c r="H137" s="11" t="s">
        <v>828</v>
      </c>
      <c r="I137" s="11" t="s">
        <v>1207</v>
      </c>
      <c r="J137" s="11" t="s">
        <v>9</v>
      </c>
      <c r="K137" s="11" t="s">
        <v>166</v>
      </c>
      <c r="L137" s="11" t="s">
        <v>2901</v>
      </c>
      <c r="M137" s="11" t="s">
        <v>3349</v>
      </c>
      <c r="N137" s="11" t="s">
        <v>3145</v>
      </c>
      <c r="O137" s="11" t="s">
        <v>45</v>
      </c>
      <c r="P137" s="11" t="s">
        <v>46</v>
      </c>
      <c r="Q137" s="11" t="s">
        <v>2902</v>
      </c>
      <c r="R137" s="11" t="s">
        <v>2903</v>
      </c>
    </row>
    <row r="138" spans="1:18" x14ac:dyDescent="0.25">
      <c r="A138" s="11" t="s">
        <v>39</v>
      </c>
      <c r="D138" s="11" t="s">
        <v>3250</v>
      </c>
      <c r="E138" s="11" t="s">
        <v>3168</v>
      </c>
      <c r="F138" s="11" t="s">
        <v>3145</v>
      </c>
      <c r="G138" s="11" t="s">
        <v>3350</v>
      </c>
      <c r="H138" s="11" t="s">
        <v>340</v>
      </c>
      <c r="I138" s="11" t="s">
        <v>341</v>
      </c>
      <c r="J138" s="11" t="s">
        <v>9</v>
      </c>
      <c r="K138" s="11" t="s">
        <v>166</v>
      </c>
      <c r="L138" s="11" t="s">
        <v>2904</v>
      </c>
      <c r="M138" s="11" t="s">
        <v>3351</v>
      </c>
      <c r="N138" s="11" t="s">
        <v>3145</v>
      </c>
      <c r="O138" s="11" t="s">
        <v>45</v>
      </c>
      <c r="P138" s="11" t="s">
        <v>46</v>
      </c>
      <c r="Q138" s="11" t="s">
        <v>2905</v>
      </c>
      <c r="R138" s="11" t="s">
        <v>2906</v>
      </c>
    </row>
    <row r="139" spans="1:18" x14ac:dyDescent="0.25">
      <c r="A139" s="11" t="s">
        <v>39</v>
      </c>
      <c r="D139" s="11" t="s">
        <v>3244</v>
      </c>
      <c r="E139" s="11" t="s">
        <v>3168</v>
      </c>
      <c r="F139" s="11" t="s">
        <v>3335</v>
      </c>
      <c r="G139" s="11" t="s">
        <v>3244</v>
      </c>
      <c r="H139" s="11" t="s">
        <v>2907</v>
      </c>
      <c r="I139" s="11" t="s">
        <v>2908</v>
      </c>
      <c r="J139" s="11" t="s">
        <v>9</v>
      </c>
      <c r="K139" s="11" t="s">
        <v>166</v>
      </c>
      <c r="L139" s="11" t="s">
        <v>2909</v>
      </c>
      <c r="M139" s="11" t="s">
        <v>3352</v>
      </c>
      <c r="N139" s="11" t="s">
        <v>3168</v>
      </c>
      <c r="O139" s="11" t="s">
        <v>45</v>
      </c>
      <c r="P139" s="11" t="s">
        <v>46</v>
      </c>
      <c r="Q139" s="11" t="s">
        <v>2910</v>
      </c>
      <c r="R139" s="11" t="s">
        <v>2911</v>
      </c>
    </row>
    <row r="140" spans="1:18" x14ac:dyDescent="0.25">
      <c r="A140" s="11" t="s">
        <v>39</v>
      </c>
      <c r="D140" s="11" t="s">
        <v>3353</v>
      </c>
      <c r="E140" s="11" t="s">
        <v>3168</v>
      </c>
      <c r="F140" s="11" t="s">
        <v>3353</v>
      </c>
      <c r="G140" s="11" t="s">
        <v>3260</v>
      </c>
      <c r="H140" s="11" t="s">
        <v>2537</v>
      </c>
      <c r="I140" s="11" t="s">
        <v>2538</v>
      </c>
      <c r="J140" s="11" t="s">
        <v>9</v>
      </c>
      <c r="K140" s="11" t="s">
        <v>136</v>
      </c>
      <c r="L140" s="11" t="s">
        <v>2912</v>
      </c>
      <c r="M140" s="11" t="s">
        <v>1473</v>
      </c>
      <c r="N140" s="11" t="s">
        <v>3168</v>
      </c>
      <c r="O140" s="11" t="s">
        <v>45</v>
      </c>
      <c r="P140" s="11" t="s">
        <v>47</v>
      </c>
      <c r="Q140" s="11" t="s">
        <v>2913</v>
      </c>
      <c r="R140" s="11" t="s">
        <v>2914</v>
      </c>
    </row>
    <row r="141" spans="1:18" x14ac:dyDescent="0.25">
      <c r="A141" s="11" t="s">
        <v>39</v>
      </c>
      <c r="D141" s="11" t="s">
        <v>3354</v>
      </c>
      <c r="E141" s="11" t="s">
        <v>3168</v>
      </c>
      <c r="F141" s="11" t="s">
        <v>3158</v>
      </c>
      <c r="G141" s="11" t="s">
        <v>3354</v>
      </c>
      <c r="H141" s="11" t="s">
        <v>2496</v>
      </c>
      <c r="I141" s="11" t="s">
        <v>2497</v>
      </c>
      <c r="J141" s="11" t="s">
        <v>9</v>
      </c>
      <c r="K141" s="11" t="s">
        <v>136</v>
      </c>
      <c r="L141" s="11" t="s">
        <v>2915</v>
      </c>
      <c r="M141" s="11" t="s">
        <v>3355</v>
      </c>
      <c r="N141" s="11" t="s">
        <v>3168</v>
      </c>
      <c r="O141" s="11" t="s">
        <v>45</v>
      </c>
      <c r="P141" s="11" t="s">
        <v>46</v>
      </c>
      <c r="Q141" s="11" t="s">
        <v>2916</v>
      </c>
      <c r="R141" s="11" t="s">
        <v>2917</v>
      </c>
    </row>
    <row r="142" spans="1:18" x14ac:dyDescent="0.25">
      <c r="A142" s="11" t="s">
        <v>39</v>
      </c>
      <c r="D142" s="11" t="s">
        <v>3250</v>
      </c>
      <c r="E142" s="11" t="s">
        <v>3168</v>
      </c>
      <c r="F142" s="11" t="s">
        <v>3145</v>
      </c>
      <c r="G142" s="11" t="s">
        <v>3271</v>
      </c>
      <c r="H142" s="11" t="s">
        <v>2476</v>
      </c>
      <c r="I142" s="11" t="s">
        <v>2477</v>
      </c>
      <c r="J142" s="11" t="s">
        <v>9</v>
      </c>
      <c r="K142" s="11" t="s">
        <v>136</v>
      </c>
      <c r="L142" s="11" t="s">
        <v>2918</v>
      </c>
      <c r="M142" s="11" t="s">
        <v>3356</v>
      </c>
      <c r="N142" s="11" t="s">
        <v>3145</v>
      </c>
      <c r="O142" s="11" t="s">
        <v>45</v>
      </c>
      <c r="P142" s="11" t="s">
        <v>46</v>
      </c>
      <c r="Q142" s="11" t="s">
        <v>2919</v>
      </c>
      <c r="R142" s="11" t="s">
        <v>2920</v>
      </c>
    </row>
    <row r="143" spans="1:18" x14ac:dyDescent="0.25">
      <c r="A143" s="11" t="s">
        <v>39</v>
      </c>
      <c r="D143" s="11" t="s">
        <v>3357</v>
      </c>
      <c r="E143" s="11" t="s">
        <v>3168</v>
      </c>
      <c r="F143" s="11" t="s">
        <v>3145</v>
      </c>
      <c r="G143" s="11" t="s">
        <v>3285</v>
      </c>
      <c r="H143" s="11" t="s">
        <v>2467</v>
      </c>
      <c r="I143" s="11" t="s">
        <v>2468</v>
      </c>
      <c r="J143" s="11" t="s">
        <v>9</v>
      </c>
      <c r="K143" s="11" t="s">
        <v>166</v>
      </c>
      <c r="L143" s="11" t="s">
        <v>2921</v>
      </c>
      <c r="M143" s="11" t="s">
        <v>3358</v>
      </c>
      <c r="N143" s="11" t="s">
        <v>3145</v>
      </c>
      <c r="O143" s="11" t="s">
        <v>45</v>
      </c>
      <c r="P143" s="11" t="s">
        <v>46</v>
      </c>
      <c r="Q143" s="11" t="s">
        <v>2922</v>
      </c>
      <c r="R143" s="11" t="s">
        <v>2923</v>
      </c>
    </row>
    <row r="144" spans="1:18" x14ac:dyDescent="0.25">
      <c r="A144" s="11" t="s">
        <v>39</v>
      </c>
      <c r="D144" s="11" t="s">
        <v>3183</v>
      </c>
      <c r="E144" s="11" t="s">
        <v>3168</v>
      </c>
      <c r="F144" s="11" t="s">
        <v>3145</v>
      </c>
      <c r="G144" s="11" t="s">
        <v>3172</v>
      </c>
      <c r="H144" s="11" t="s">
        <v>2457</v>
      </c>
      <c r="I144" s="11" t="s">
        <v>2458</v>
      </c>
      <c r="J144" s="11" t="s">
        <v>9</v>
      </c>
      <c r="K144" s="11" t="s">
        <v>136</v>
      </c>
      <c r="L144" s="11" t="s">
        <v>2924</v>
      </c>
      <c r="M144" s="11" t="s">
        <v>3359</v>
      </c>
      <c r="N144" s="11" t="s">
        <v>3145</v>
      </c>
      <c r="O144" s="11" t="s">
        <v>45</v>
      </c>
      <c r="P144" s="11" t="s">
        <v>46</v>
      </c>
      <c r="Q144" s="11" t="s">
        <v>2925</v>
      </c>
      <c r="R144" s="11" t="s">
        <v>2926</v>
      </c>
    </row>
    <row r="145" spans="1:18" x14ac:dyDescent="0.25">
      <c r="A145" s="11" t="s">
        <v>39</v>
      </c>
      <c r="D145" s="11" t="s">
        <v>3360</v>
      </c>
      <c r="E145" s="11" t="s">
        <v>3168</v>
      </c>
      <c r="F145" s="11" t="s">
        <v>3361</v>
      </c>
      <c r="G145" s="11" t="s">
        <v>3243</v>
      </c>
      <c r="H145" s="11" t="s">
        <v>230</v>
      </c>
      <c r="I145" s="11" t="s">
        <v>231</v>
      </c>
      <c r="J145" s="11" t="s">
        <v>9</v>
      </c>
      <c r="K145" s="11" t="s">
        <v>136</v>
      </c>
      <c r="L145" s="11" t="s">
        <v>2927</v>
      </c>
      <c r="M145" s="11" t="s">
        <v>3362</v>
      </c>
      <c r="N145" s="11" t="s">
        <v>3168</v>
      </c>
      <c r="O145" s="11" t="s">
        <v>45</v>
      </c>
      <c r="P145" s="11" t="s">
        <v>2928</v>
      </c>
      <c r="Q145" s="11" t="s">
        <v>2929</v>
      </c>
      <c r="R145" s="11" t="s">
        <v>2930</v>
      </c>
    </row>
    <row r="146" spans="1:18" x14ac:dyDescent="0.25">
      <c r="A146" s="11" t="s">
        <v>39</v>
      </c>
      <c r="D146" s="11" t="s">
        <v>3247</v>
      </c>
      <c r="E146" s="11" t="s">
        <v>3168</v>
      </c>
      <c r="F146" s="11" t="s">
        <v>3145</v>
      </c>
      <c r="G146" s="11" t="s">
        <v>3268</v>
      </c>
      <c r="H146" s="11" t="s">
        <v>1078</v>
      </c>
      <c r="I146" s="11" t="s">
        <v>1079</v>
      </c>
      <c r="J146" s="11" t="s">
        <v>9</v>
      </c>
      <c r="K146" s="11" t="s">
        <v>136</v>
      </c>
      <c r="L146" s="11" t="s">
        <v>2931</v>
      </c>
      <c r="M146" s="11" t="s">
        <v>3363</v>
      </c>
      <c r="N146" s="11" t="s">
        <v>3145</v>
      </c>
      <c r="O146" s="11" t="s">
        <v>45</v>
      </c>
      <c r="P146" s="11" t="s">
        <v>46</v>
      </c>
      <c r="Q146" s="11" t="s">
        <v>2932</v>
      </c>
      <c r="R146" s="11" t="s">
        <v>2933</v>
      </c>
    </row>
    <row r="147" spans="1:18" x14ac:dyDescent="0.25">
      <c r="A147" s="11" t="s">
        <v>39</v>
      </c>
      <c r="D147" s="11" t="s">
        <v>3278</v>
      </c>
      <c r="E147" s="11" t="s">
        <v>3168</v>
      </c>
      <c r="F147" s="11" t="s">
        <v>3145</v>
      </c>
      <c r="G147" s="11" t="s">
        <v>3269</v>
      </c>
      <c r="H147" s="11" t="s">
        <v>65</v>
      </c>
      <c r="I147" s="11" t="s">
        <v>66</v>
      </c>
      <c r="J147" s="11" t="s">
        <v>9</v>
      </c>
      <c r="K147" s="11" t="s">
        <v>136</v>
      </c>
      <c r="L147" s="11" t="s">
        <v>2934</v>
      </c>
      <c r="M147" s="11" t="s">
        <v>3364</v>
      </c>
      <c r="N147" s="11" t="s">
        <v>3145</v>
      </c>
      <c r="O147" s="11" t="s">
        <v>45</v>
      </c>
      <c r="P147" s="11" t="s">
        <v>46</v>
      </c>
      <c r="Q147" s="11" t="s">
        <v>2935</v>
      </c>
      <c r="R147" s="11" t="s">
        <v>2936</v>
      </c>
    </row>
    <row r="148" spans="1:18" x14ac:dyDescent="0.25">
      <c r="A148" s="11" t="s">
        <v>39</v>
      </c>
      <c r="D148" s="11" t="s">
        <v>3365</v>
      </c>
      <c r="E148" s="11" t="s">
        <v>3168</v>
      </c>
      <c r="F148" s="11" t="s">
        <v>3145</v>
      </c>
      <c r="G148" s="11" t="s">
        <v>3322</v>
      </c>
      <c r="H148" s="11" t="s">
        <v>213</v>
      </c>
      <c r="I148" s="11" t="s">
        <v>214</v>
      </c>
      <c r="J148" s="11" t="s">
        <v>9</v>
      </c>
      <c r="K148" s="11" t="s">
        <v>136</v>
      </c>
      <c r="L148" s="11" t="s">
        <v>2937</v>
      </c>
      <c r="M148" s="11" t="s">
        <v>3366</v>
      </c>
      <c r="N148" s="11" t="s">
        <v>3145</v>
      </c>
      <c r="O148" s="11" t="s">
        <v>45</v>
      </c>
      <c r="P148" s="11" t="s">
        <v>46</v>
      </c>
      <c r="Q148" s="11" t="s">
        <v>2938</v>
      </c>
      <c r="R148" s="11" t="s">
        <v>2939</v>
      </c>
    </row>
    <row r="149" spans="1:18" x14ac:dyDescent="0.25">
      <c r="A149" s="11" t="s">
        <v>39</v>
      </c>
      <c r="D149" s="11" t="s">
        <v>3338</v>
      </c>
      <c r="E149" s="11" t="s">
        <v>3267</v>
      </c>
      <c r="F149" s="11" t="s">
        <v>3339</v>
      </c>
      <c r="G149" s="11" t="s">
        <v>3260</v>
      </c>
      <c r="H149" s="11" t="s">
        <v>147</v>
      </c>
      <c r="I149" s="11" t="s">
        <v>148</v>
      </c>
      <c r="J149" s="11" t="s">
        <v>9</v>
      </c>
      <c r="K149" s="11" t="s">
        <v>136</v>
      </c>
      <c r="L149" s="11" t="s">
        <v>2940</v>
      </c>
      <c r="M149" s="11" t="s">
        <v>1221</v>
      </c>
      <c r="N149" s="11" t="s">
        <v>3267</v>
      </c>
      <c r="O149" s="11" t="s">
        <v>45</v>
      </c>
      <c r="P149" s="11" t="s">
        <v>46</v>
      </c>
      <c r="Q149" s="11" t="s">
        <v>2941</v>
      </c>
      <c r="R149" s="11" t="s">
        <v>2942</v>
      </c>
    </row>
    <row r="150" spans="1:18" x14ac:dyDescent="0.25">
      <c r="A150" s="11" t="s">
        <v>39</v>
      </c>
      <c r="D150" s="11" t="s">
        <v>3367</v>
      </c>
      <c r="E150" s="11" t="s">
        <v>3267</v>
      </c>
      <c r="F150" s="11" t="s">
        <v>3367</v>
      </c>
      <c r="G150" s="11" t="s">
        <v>3367</v>
      </c>
      <c r="H150" s="11" t="s">
        <v>2943</v>
      </c>
      <c r="I150" s="11" t="s">
        <v>2944</v>
      </c>
      <c r="J150" s="11" t="s">
        <v>9</v>
      </c>
      <c r="K150" s="11" t="s">
        <v>166</v>
      </c>
      <c r="L150" s="11" t="s">
        <v>2945</v>
      </c>
      <c r="M150" s="11" t="s">
        <v>3368</v>
      </c>
      <c r="N150" s="11" t="s">
        <v>3267</v>
      </c>
      <c r="O150" s="11" t="s">
        <v>45</v>
      </c>
      <c r="P150" s="11" t="s">
        <v>2946</v>
      </c>
      <c r="Q150" s="11" t="s">
        <v>2947</v>
      </c>
      <c r="R150" s="11" t="s">
        <v>2948</v>
      </c>
    </row>
    <row r="151" spans="1:18" x14ac:dyDescent="0.25">
      <c r="A151" s="11" t="s">
        <v>39</v>
      </c>
      <c r="D151" s="11" t="s">
        <v>3244</v>
      </c>
      <c r="E151" s="11" t="s">
        <v>3267</v>
      </c>
      <c r="F151" s="11" t="s">
        <v>3335</v>
      </c>
      <c r="G151" s="11" t="s">
        <v>3331</v>
      </c>
      <c r="H151" s="11" t="s">
        <v>43</v>
      </c>
      <c r="I151" s="11" t="s">
        <v>44</v>
      </c>
      <c r="J151" s="11" t="s">
        <v>9</v>
      </c>
      <c r="K151" s="11" t="s">
        <v>136</v>
      </c>
      <c r="L151" s="11" t="s">
        <v>2949</v>
      </c>
      <c r="M151" s="11" t="s">
        <v>3369</v>
      </c>
      <c r="N151" s="11" t="s">
        <v>3267</v>
      </c>
      <c r="O151" s="11" t="s">
        <v>45</v>
      </c>
      <c r="P151" s="11" t="s">
        <v>2594</v>
      </c>
      <c r="Q151" s="11" t="s">
        <v>2950</v>
      </c>
      <c r="R151" s="11" t="s">
        <v>2951</v>
      </c>
    </row>
    <row r="152" spans="1:18" x14ac:dyDescent="0.25">
      <c r="A152" s="11" t="s">
        <v>39</v>
      </c>
      <c r="D152" s="11" t="s">
        <v>3244</v>
      </c>
      <c r="E152" s="11" t="s">
        <v>3267</v>
      </c>
      <c r="F152" s="11" t="s">
        <v>3335</v>
      </c>
      <c r="G152" s="11" t="s">
        <v>3331</v>
      </c>
      <c r="H152" s="11" t="s">
        <v>43</v>
      </c>
      <c r="I152" s="11" t="s">
        <v>44</v>
      </c>
      <c r="J152" s="11" t="s">
        <v>9</v>
      </c>
      <c r="K152" s="11" t="s">
        <v>136</v>
      </c>
      <c r="L152" s="11" t="s">
        <v>2949</v>
      </c>
      <c r="M152" s="11" t="s">
        <v>3370</v>
      </c>
      <c r="N152" s="11" t="s">
        <v>3267</v>
      </c>
      <c r="O152" s="11" t="s">
        <v>45</v>
      </c>
      <c r="P152" s="11" t="s">
        <v>2594</v>
      </c>
      <c r="Q152" s="11" t="s">
        <v>2952</v>
      </c>
      <c r="R152" s="11" t="s">
        <v>2953</v>
      </c>
    </row>
    <row r="153" spans="1:18" x14ac:dyDescent="0.25">
      <c r="A153" s="11" t="s">
        <v>39</v>
      </c>
      <c r="D153" s="11" t="s">
        <v>3371</v>
      </c>
      <c r="E153" s="11" t="s">
        <v>3267</v>
      </c>
      <c r="F153" s="11" t="s">
        <v>3371</v>
      </c>
      <c r="G153" s="11" t="s">
        <v>3331</v>
      </c>
      <c r="H153" s="11" t="s">
        <v>156</v>
      </c>
      <c r="I153" s="11" t="s">
        <v>157</v>
      </c>
      <c r="J153" s="11" t="s">
        <v>9</v>
      </c>
      <c r="K153" s="11" t="s">
        <v>136</v>
      </c>
      <c r="L153" s="11" t="s">
        <v>2954</v>
      </c>
      <c r="M153" s="11" t="s">
        <v>3372</v>
      </c>
      <c r="N153" s="11" t="s">
        <v>3267</v>
      </c>
      <c r="O153" s="11" t="s">
        <v>45</v>
      </c>
      <c r="P153" s="11" t="s">
        <v>47</v>
      </c>
      <c r="Q153" s="11" t="s">
        <v>2955</v>
      </c>
      <c r="R153" s="11" t="s">
        <v>2956</v>
      </c>
    </row>
    <row r="154" spans="1:18" x14ac:dyDescent="0.25">
      <c r="A154" s="11" t="s">
        <v>39</v>
      </c>
      <c r="D154" s="11" t="s">
        <v>3373</v>
      </c>
      <c r="E154" s="11" t="s">
        <v>3267</v>
      </c>
      <c r="F154" s="11" t="s">
        <v>3373</v>
      </c>
      <c r="G154" s="11" t="s">
        <v>3373</v>
      </c>
      <c r="H154" s="11" t="s">
        <v>2957</v>
      </c>
      <c r="I154" s="11" t="s">
        <v>2958</v>
      </c>
      <c r="J154" s="11" t="s">
        <v>9</v>
      </c>
      <c r="K154" s="11" t="s">
        <v>137</v>
      </c>
      <c r="L154" s="11" t="s">
        <v>2959</v>
      </c>
      <c r="M154" s="11" t="s">
        <v>3374</v>
      </c>
      <c r="N154" s="11" t="s">
        <v>3267</v>
      </c>
      <c r="O154" s="11" t="s">
        <v>45</v>
      </c>
      <c r="P154" s="11" t="s">
        <v>2960</v>
      </c>
      <c r="Q154" s="11" t="s">
        <v>2961</v>
      </c>
      <c r="R154" s="11" t="s">
        <v>2962</v>
      </c>
    </row>
    <row r="155" spans="1:18" x14ac:dyDescent="0.25">
      <c r="A155" s="11" t="s">
        <v>39</v>
      </c>
      <c r="D155" s="11" t="s">
        <v>3375</v>
      </c>
      <c r="E155" s="11" t="s">
        <v>3267</v>
      </c>
      <c r="F155" s="11" t="s">
        <v>3145</v>
      </c>
      <c r="G155" s="11" t="s">
        <v>3285</v>
      </c>
      <c r="H155" s="11" t="s">
        <v>432</v>
      </c>
      <c r="I155" s="11" t="s">
        <v>433</v>
      </c>
      <c r="J155" s="11" t="s">
        <v>9</v>
      </c>
      <c r="K155" s="11" t="s">
        <v>166</v>
      </c>
      <c r="L155" s="11" t="s">
        <v>2963</v>
      </c>
      <c r="M155" s="11" t="s">
        <v>3376</v>
      </c>
      <c r="N155" s="11" t="s">
        <v>3145</v>
      </c>
      <c r="O155" s="11" t="s">
        <v>45</v>
      </c>
      <c r="P155" s="11" t="s">
        <v>46</v>
      </c>
      <c r="Q155" s="11" t="s">
        <v>2964</v>
      </c>
      <c r="R155" s="11" t="s">
        <v>2965</v>
      </c>
    </row>
    <row r="156" spans="1:18" x14ac:dyDescent="0.25">
      <c r="A156" s="11" t="s">
        <v>39</v>
      </c>
      <c r="D156" s="11" t="s">
        <v>3377</v>
      </c>
      <c r="E156" s="11" t="s">
        <v>3267</v>
      </c>
      <c r="F156" s="11" t="s">
        <v>3145</v>
      </c>
      <c r="G156" s="11" t="s">
        <v>3285</v>
      </c>
      <c r="H156" s="11" t="s">
        <v>432</v>
      </c>
      <c r="I156" s="11" t="s">
        <v>433</v>
      </c>
      <c r="J156" s="11" t="s">
        <v>9</v>
      </c>
      <c r="K156" s="11" t="s">
        <v>166</v>
      </c>
      <c r="L156" s="11" t="s">
        <v>2966</v>
      </c>
      <c r="M156" s="11" t="s">
        <v>3378</v>
      </c>
      <c r="N156" s="11" t="s">
        <v>3145</v>
      </c>
      <c r="O156" s="11" t="s">
        <v>45</v>
      </c>
      <c r="P156" s="11" t="s">
        <v>46</v>
      </c>
      <c r="Q156" s="11" t="s">
        <v>2967</v>
      </c>
      <c r="R156" s="11" t="s">
        <v>2968</v>
      </c>
    </row>
    <row r="157" spans="1:18" x14ac:dyDescent="0.25">
      <c r="A157" s="11" t="s">
        <v>39</v>
      </c>
      <c r="D157" s="11" t="s">
        <v>3379</v>
      </c>
      <c r="E157" s="11" t="s">
        <v>3267</v>
      </c>
      <c r="F157" s="11" t="s">
        <v>3145</v>
      </c>
      <c r="G157" s="11" t="s">
        <v>3380</v>
      </c>
      <c r="H157" s="11" t="s">
        <v>2969</v>
      </c>
      <c r="I157" s="11" t="s">
        <v>2970</v>
      </c>
      <c r="J157" s="11" t="s">
        <v>9</v>
      </c>
      <c r="K157" s="11" t="s">
        <v>136</v>
      </c>
      <c r="L157" s="11" t="s">
        <v>2971</v>
      </c>
      <c r="M157" s="11" t="s">
        <v>3381</v>
      </c>
      <c r="N157" s="11" t="s">
        <v>3145</v>
      </c>
      <c r="O157" s="11" t="s">
        <v>45</v>
      </c>
      <c r="P157" s="11" t="s">
        <v>46</v>
      </c>
      <c r="Q157" s="11" t="s">
        <v>2972</v>
      </c>
      <c r="R157" s="11" t="s">
        <v>2973</v>
      </c>
    </row>
    <row r="158" spans="1:18" x14ac:dyDescent="0.25">
      <c r="A158" s="11" t="s">
        <v>39</v>
      </c>
      <c r="D158" s="11" t="s">
        <v>3168</v>
      </c>
      <c r="E158" s="11" t="s">
        <v>3294</v>
      </c>
      <c r="F158" s="11" t="s">
        <v>3168</v>
      </c>
      <c r="G158" s="11" t="s">
        <v>3294</v>
      </c>
      <c r="H158" s="11" t="s">
        <v>48</v>
      </c>
      <c r="I158" s="11" t="s">
        <v>49</v>
      </c>
      <c r="J158" s="11" t="s">
        <v>9</v>
      </c>
      <c r="K158" s="11" t="s">
        <v>137</v>
      </c>
      <c r="L158" s="11" t="s">
        <v>2974</v>
      </c>
      <c r="M158" s="11" t="s">
        <v>3382</v>
      </c>
      <c r="N158" s="11" t="s">
        <v>3294</v>
      </c>
      <c r="O158" s="11" t="s">
        <v>45</v>
      </c>
      <c r="P158" s="11" t="s">
        <v>2960</v>
      </c>
      <c r="Q158" s="11" t="s">
        <v>2975</v>
      </c>
      <c r="R158" s="11" t="s">
        <v>2976</v>
      </c>
    </row>
    <row r="159" spans="1:18" x14ac:dyDescent="0.25">
      <c r="A159" s="11" t="s">
        <v>39</v>
      </c>
      <c r="D159" s="11" t="s">
        <v>3267</v>
      </c>
      <c r="E159" s="11" t="s">
        <v>3294</v>
      </c>
      <c r="F159" s="11" t="s">
        <v>3267</v>
      </c>
      <c r="G159" s="11" t="s">
        <v>3294</v>
      </c>
      <c r="H159" s="11" t="s">
        <v>48</v>
      </c>
      <c r="I159" s="11" t="s">
        <v>49</v>
      </c>
      <c r="J159" s="11" t="s">
        <v>9</v>
      </c>
      <c r="K159" s="11" t="s">
        <v>137</v>
      </c>
      <c r="L159" s="11" t="s">
        <v>2974</v>
      </c>
      <c r="M159" s="11" t="s">
        <v>3383</v>
      </c>
      <c r="N159" s="11" t="s">
        <v>3294</v>
      </c>
      <c r="O159" s="11" t="s">
        <v>45</v>
      </c>
      <c r="P159" s="11" t="s">
        <v>2960</v>
      </c>
      <c r="Q159" s="11" t="s">
        <v>2977</v>
      </c>
      <c r="R159" s="11" t="s">
        <v>2978</v>
      </c>
    </row>
    <row r="160" spans="1:18" x14ac:dyDescent="0.25">
      <c r="A160" s="11" t="s">
        <v>39</v>
      </c>
      <c r="D160" s="11" t="s">
        <v>3384</v>
      </c>
      <c r="E160" s="11" t="s">
        <v>3294</v>
      </c>
      <c r="F160" s="11" t="s">
        <v>3384</v>
      </c>
      <c r="G160" s="11" t="s">
        <v>3285</v>
      </c>
      <c r="H160" s="11" t="s">
        <v>241</v>
      </c>
      <c r="I160" s="11" t="s">
        <v>242</v>
      </c>
      <c r="J160" s="11" t="s">
        <v>9</v>
      </c>
      <c r="K160" s="11" t="s">
        <v>136</v>
      </c>
      <c r="L160" s="11" t="s">
        <v>2979</v>
      </c>
      <c r="M160" s="11" t="s">
        <v>3385</v>
      </c>
      <c r="N160" s="11" t="s">
        <v>3294</v>
      </c>
      <c r="O160" s="11" t="s">
        <v>45</v>
      </c>
      <c r="P160" s="11" t="s">
        <v>47</v>
      </c>
      <c r="Q160" s="11" t="s">
        <v>2980</v>
      </c>
      <c r="R160" s="11" t="s">
        <v>2981</v>
      </c>
    </row>
    <row r="161" spans="1:18" x14ac:dyDescent="0.25">
      <c r="A161" s="11" t="s">
        <v>39</v>
      </c>
      <c r="D161" s="11" t="s">
        <v>3166</v>
      </c>
      <c r="E161" s="11" t="s">
        <v>3386</v>
      </c>
      <c r="F161" s="11" t="s">
        <v>3145</v>
      </c>
      <c r="G161" s="11" t="s">
        <v>3269</v>
      </c>
      <c r="H161" s="11" t="s">
        <v>65</v>
      </c>
      <c r="I161" s="11" t="s">
        <v>66</v>
      </c>
      <c r="J161" s="11" t="s">
        <v>9</v>
      </c>
      <c r="K161" s="11" t="s">
        <v>166</v>
      </c>
      <c r="L161" s="11" t="s">
        <v>2982</v>
      </c>
      <c r="M161" s="11" t="s">
        <v>3270</v>
      </c>
      <c r="N161" s="11" t="s">
        <v>3145</v>
      </c>
      <c r="O161" s="11" t="s">
        <v>45</v>
      </c>
      <c r="P161" s="11" t="s">
        <v>46</v>
      </c>
      <c r="Q161" s="11" t="s">
        <v>2983</v>
      </c>
      <c r="R161" s="11" t="s">
        <v>2984</v>
      </c>
    </row>
    <row r="162" spans="1:18" x14ac:dyDescent="0.25">
      <c r="A162" s="11" t="s">
        <v>39</v>
      </c>
      <c r="D162" s="11" t="s">
        <v>3148</v>
      </c>
      <c r="E162" s="11" t="s">
        <v>3386</v>
      </c>
      <c r="F162" s="11" t="s">
        <v>3159</v>
      </c>
      <c r="G162" s="11" t="s">
        <v>3387</v>
      </c>
      <c r="H162" s="11" t="s">
        <v>1050</v>
      </c>
      <c r="I162" s="11" t="s">
        <v>2471</v>
      </c>
      <c r="J162" s="11" t="s">
        <v>9</v>
      </c>
      <c r="K162" s="11" t="s">
        <v>166</v>
      </c>
      <c r="L162" s="11" t="s">
        <v>2985</v>
      </c>
      <c r="M162" s="11" t="s">
        <v>3388</v>
      </c>
      <c r="N162" s="11" t="s">
        <v>3386</v>
      </c>
      <c r="O162" s="11" t="s">
        <v>45</v>
      </c>
      <c r="P162" s="11" t="s">
        <v>47</v>
      </c>
      <c r="Q162" s="11" t="s">
        <v>2986</v>
      </c>
      <c r="R162" s="11" t="s">
        <v>2987</v>
      </c>
    </row>
    <row r="163" spans="1:18" x14ac:dyDescent="0.25">
      <c r="A163" s="11" t="s">
        <v>39</v>
      </c>
      <c r="D163" s="11" t="s">
        <v>3250</v>
      </c>
      <c r="E163" s="11" t="s">
        <v>3386</v>
      </c>
      <c r="F163" s="11" t="s">
        <v>3145</v>
      </c>
      <c r="G163" s="11" t="s">
        <v>3350</v>
      </c>
      <c r="H163" s="11" t="s">
        <v>2988</v>
      </c>
      <c r="I163" s="11" t="s">
        <v>2989</v>
      </c>
      <c r="J163" s="11" t="s">
        <v>9</v>
      </c>
      <c r="K163" s="11" t="s">
        <v>166</v>
      </c>
      <c r="L163" s="11" t="s">
        <v>2990</v>
      </c>
      <c r="M163" s="11" t="s">
        <v>3389</v>
      </c>
      <c r="N163" s="11" t="s">
        <v>3145</v>
      </c>
      <c r="O163" s="11" t="s">
        <v>45</v>
      </c>
      <c r="P163" s="11" t="s">
        <v>46</v>
      </c>
      <c r="Q163" s="11" t="s">
        <v>2991</v>
      </c>
      <c r="R163" s="11" t="s">
        <v>2992</v>
      </c>
    </row>
    <row r="164" spans="1:18" x14ac:dyDescent="0.25">
      <c r="A164" s="11" t="s">
        <v>39</v>
      </c>
      <c r="D164" s="11" t="s">
        <v>3255</v>
      </c>
      <c r="E164" s="11" t="s">
        <v>3386</v>
      </c>
      <c r="F164" s="11" t="s">
        <v>3145</v>
      </c>
      <c r="G164" s="11" t="s">
        <v>3196</v>
      </c>
      <c r="H164" s="11" t="s">
        <v>1113</v>
      </c>
      <c r="I164" s="11" t="s">
        <v>148</v>
      </c>
      <c r="J164" s="11" t="s">
        <v>9</v>
      </c>
      <c r="K164" s="11" t="s">
        <v>166</v>
      </c>
      <c r="L164" s="11" t="s">
        <v>2993</v>
      </c>
      <c r="M164" s="11" t="s">
        <v>3390</v>
      </c>
      <c r="N164" s="11" t="s">
        <v>3145</v>
      </c>
      <c r="O164" s="11" t="s">
        <v>45</v>
      </c>
      <c r="P164" s="11" t="s">
        <v>46</v>
      </c>
      <c r="Q164" s="11" t="s">
        <v>2994</v>
      </c>
      <c r="R164" s="11" t="s">
        <v>2995</v>
      </c>
    </row>
    <row r="165" spans="1:18" x14ac:dyDescent="0.25">
      <c r="A165" s="11" t="s">
        <v>39</v>
      </c>
      <c r="D165" s="11" t="s">
        <v>3391</v>
      </c>
      <c r="E165" s="11" t="s">
        <v>3386</v>
      </c>
      <c r="F165" s="11" t="s">
        <v>3391</v>
      </c>
      <c r="G165" s="11" t="s">
        <v>3392</v>
      </c>
      <c r="H165" s="11" t="s">
        <v>140</v>
      </c>
      <c r="I165" s="11" t="s">
        <v>141</v>
      </c>
      <c r="J165" s="11" t="s">
        <v>9</v>
      </c>
      <c r="K165" s="11" t="s">
        <v>136</v>
      </c>
      <c r="L165" s="11" t="s">
        <v>2996</v>
      </c>
      <c r="M165" s="11" t="s">
        <v>3393</v>
      </c>
      <c r="N165" s="11" t="s">
        <v>3386</v>
      </c>
      <c r="O165" s="11" t="s">
        <v>45</v>
      </c>
      <c r="P165" s="11" t="s">
        <v>47</v>
      </c>
      <c r="Q165" s="11" t="s">
        <v>2997</v>
      </c>
      <c r="R165" s="11" t="s">
        <v>2998</v>
      </c>
    </row>
    <row r="166" spans="1:18" x14ac:dyDescent="0.25">
      <c r="A166" s="11" t="s">
        <v>39</v>
      </c>
      <c r="D166" s="11" t="s">
        <v>3334</v>
      </c>
      <c r="E166" s="11" t="s">
        <v>3386</v>
      </c>
      <c r="F166" s="11" t="s">
        <v>3334</v>
      </c>
      <c r="G166" s="11" t="s">
        <v>3339</v>
      </c>
      <c r="H166" s="11" t="s">
        <v>2999</v>
      </c>
      <c r="I166" s="11" t="s">
        <v>3000</v>
      </c>
      <c r="J166" s="11" t="s">
        <v>9</v>
      </c>
      <c r="K166" s="11" t="s">
        <v>166</v>
      </c>
      <c r="L166" s="11" t="s">
        <v>3001</v>
      </c>
      <c r="M166" s="11" t="s">
        <v>3394</v>
      </c>
      <c r="N166" s="11" t="s">
        <v>3386</v>
      </c>
      <c r="O166" s="11" t="s">
        <v>45</v>
      </c>
      <c r="P166" s="11" t="s">
        <v>46</v>
      </c>
      <c r="Q166" s="11" t="s">
        <v>3002</v>
      </c>
      <c r="R166" s="11" t="s">
        <v>3003</v>
      </c>
    </row>
    <row r="167" spans="1:18" x14ac:dyDescent="0.25">
      <c r="A167" s="11" t="s">
        <v>39</v>
      </c>
      <c r="D167" s="11" t="s">
        <v>3148</v>
      </c>
      <c r="E167" s="11" t="s">
        <v>3386</v>
      </c>
      <c r="F167" s="11" t="s">
        <v>3145</v>
      </c>
      <c r="G167" s="11" t="s">
        <v>3255</v>
      </c>
      <c r="H167" s="11" t="s">
        <v>537</v>
      </c>
      <c r="I167" s="11" t="s">
        <v>538</v>
      </c>
      <c r="J167" s="11" t="s">
        <v>9</v>
      </c>
      <c r="K167" s="11" t="s">
        <v>136</v>
      </c>
      <c r="L167" s="11" t="s">
        <v>552</v>
      </c>
      <c r="M167" s="11" t="s">
        <v>3395</v>
      </c>
      <c r="N167" s="11" t="s">
        <v>3145</v>
      </c>
      <c r="O167" s="11" t="s">
        <v>45</v>
      </c>
      <c r="P167" s="11" t="s">
        <v>46</v>
      </c>
      <c r="Q167" s="11" t="s">
        <v>3004</v>
      </c>
      <c r="R167" s="11" t="s">
        <v>3005</v>
      </c>
    </row>
    <row r="168" spans="1:18" x14ac:dyDescent="0.25">
      <c r="A168" s="11" t="s">
        <v>39</v>
      </c>
      <c r="D168" s="11" t="s">
        <v>3268</v>
      </c>
      <c r="E168" s="11" t="s">
        <v>3386</v>
      </c>
      <c r="F168" s="11" t="s">
        <v>3396</v>
      </c>
      <c r="G168" s="11" t="s">
        <v>3334</v>
      </c>
      <c r="H168" s="11" t="s">
        <v>43</v>
      </c>
      <c r="I168" s="11" t="s">
        <v>44</v>
      </c>
      <c r="J168" s="11" t="s">
        <v>9</v>
      </c>
      <c r="K168" s="11" t="s">
        <v>136</v>
      </c>
      <c r="L168" s="11" t="s">
        <v>3006</v>
      </c>
      <c r="M168" s="11" t="s">
        <v>3397</v>
      </c>
      <c r="N168" s="11" t="s">
        <v>3386</v>
      </c>
      <c r="O168" s="11" t="s">
        <v>45</v>
      </c>
      <c r="P168" s="11" t="s">
        <v>2594</v>
      </c>
      <c r="Q168" s="11" t="s">
        <v>3007</v>
      </c>
      <c r="R168" s="11" t="s">
        <v>3008</v>
      </c>
    </row>
    <row r="169" spans="1:18" x14ac:dyDescent="0.25">
      <c r="A169" s="11" t="s">
        <v>39</v>
      </c>
      <c r="D169" s="11" t="s">
        <v>3268</v>
      </c>
      <c r="E169" s="11" t="s">
        <v>3386</v>
      </c>
      <c r="F169" s="11" t="s">
        <v>3396</v>
      </c>
      <c r="G169" s="11" t="s">
        <v>3334</v>
      </c>
      <c r="H169" s="11" t="s">
        <v>43</v>
      </c>
      <c r="I169" s="11" t="s">
        <v>44</v>
      </c>
      <c r="J169" s="11" t="s">
        <v>9</v>
      </c>
      <c r="K169" s="11" t="s">
        <v>136</v>
      </c>
      <c r="L169" s="11" t="s">
        <v>3009</v>
      </c>
      <c r="M169" s="11" t="s">
        <v>3398</v>
      </c>
      <c r="N169" s="11" t="s">
        <v>3386</v>
      </c>
      <c r="O169" s="11" t="s">
        <v>45</v>
      </c>
      <c r="P169" s="11" t="s">
        <v>2594</v>
      </c>
      <c r="Q169" s="11" t="s">
        <v>3010</v>
      </c>
      <c r="R169" s="11" t="s">
        <v>3011</v>
      </c>
    </row>
    <row r="170" spans="1:18" x14ac:dyDescent="0.25">
      <c r="A170" s="11" t="s">
        <v>39</v>
      </c>
      <c r="D170" s="11" t="s">
        <v>3377</v>
      </c>
      <c r="E170" s="11" t="s">
        <v>3196</v>
      </c>
      <c r="F170" s="11" t="s">
        <v>3399</v>
      </c>
      <c r="G170" s="11" t="s">
        <v>3267</v>
      </c>
      <c r="H170" s="11" t="s">
        <v>221</v>
      </c>
      <c r="I170" s="11" t="s">
        <v>222</v>
      </c>
      <c r="J170" s="11" t="s">
        <v>9</v>
      </c>
      <c r="K170" s="11" t="s">
        <v>136</v>
      </c>
      <c r="L170" s="11" t="s">
        <v>3012</v>
      </c>
      <c r="M170" s="11" t="s">
        <v>3400</v>
      </c>
      <c r="N170" s="11" t="s">
        <v>3196</v>
      </c>
      <c r="O170" s="11" t="s">
        <v>45</v>
      </c>
      <c r="P170" s="11" t="s">
        <v>46</v>
      </c>
      <c r="Q170" s="11" t="s">
        <v>3013</v>
      </c>
      <c r="R170" s="11" t="s">
        <v>3014</v>
      </c>
    </row>
    <row r="171" spans="1:18" x14ac:dyDescent="0.25">
      <c r="A171" s="11" t="s">
        <v>39</v>
      </c>
      <c r="D171" s="11" t="s">
        <v>3334</v>
      </c>
      <c r="E171" s="11" t="s">
        <v>3196</v>
      </c>
      <c r="F171" s="11" t="s">
        <v>3401</v>
      </c>
      <c r="G171" s="11" t="s">
        <v>3386</v>
      </c>
      <c r="H171" s="11" t="s">
        <v>60</v>
      </c>
      <c r="I171" s="11" t="s">
        <v>61</v>
      </c>
      <c r="J171" s="11" t="s">
        <v>9</v>
      </c>
      <c r="K171" s="11" t="s">
        <v>136</v>
      </c>
      <c r="L171" s="11" t="s">
        <v>3015</v>
      </c>
      <c r="M171" s="11" t="s">
        <v>3402</v>
      </c>
      <c r="N171" s="11" t="s">
        <v>3233</v>
      </c>
      <c r="O171" s="11" t="s">
        <v>45</v>
      </c>
      <c r="P171" s="11" t="s">
        <v>2960</v>
      </c>
      <c r="Q171" s="11" t="s">
        <v>3016</v>
      </c>
      <c r="R171" s="11" t="s">
        <v>3017</v>
      </c>
    </row>
    <row r="172" spans="1:18" x14ac:dyDescent="0.25">
      <c r="A172" s="11" t="s">
        <v>39</v>
      </c>
      <c r="D172" s="11" t="s">
        <v>3333</v>
      </c>
      <c r="E172" s="11" t="s">
        <v>3196</v>
      </c>
      <c r="F172" s="11" t="s">
        <v>3403</v>
      </c>
      <c r="G172" s="11" t="s">
        <v>3267</v>
      </c>
      <c r="H172" s="11" t="s">
        <v>147</v>
      </c>
      <c r="I172" s="11" t="s">
        <v>148</v>
      </c>
      <c r="J172" s="11" t="s">
        <v>9</v>
      </c>
      <c r="K172" s="11" t="s">
        <v>136</v>
      </c>
      <c r="L172" s="11" t="s">
        <v>3018</v>
      </c>
      <c r="M172" s="11" t="s">
        <v>1221</v>
      </c>
      <c r="N172" s="11" t="s">
        <v>3196</v>
      </c>
      <c r="O172" s="11" t="s">
        <v>45</v>
      </c>
      <c r="P172" s="11" t="s">
        <v>46</v>
      </c>
      <c r="Q172" s="11" t="s">
        <v>3019</v>
      </c>
      <c r="R172" s="11" t="s">
        <v>3020</v>
      </c>
    </row>
    <row r="173" spans="1:18" x14ac:dyDescent="0.25">
      <c r="A173" s="11" t="s">
        <v>39</v>
      </c>
      <c r="D173" s="11" t="s">
        <v>3228</v>
      </c>
      <c r="E173" s="11" t="s">
        <v>3152</v>
      </c>
      <c r="F173" s="11" t="s">
        <v>3228</v>
      </c>
      <c r="G173" s="11" t="s">
        <v>3331</v>
      </c>
      <c r="H173" s="11" t="s">
        <v>156</v>
      </c>
      <c r="I173" s="11" t="s">
        <v>157</v>
      </c>
      <c r="J173" s="11" t="s">
        <v>9</v>
      </c>
      <c r="K173" s="11" t="s">
        <v>135</v>
      </c>
      <c r="L173" s="11" t="s">
        <v>3021</v>
      </c>
      <c r="M173" s="11" t="s">
        <v>3404</v>
      </c>
      <c r="N173" s="11" t="s">
        <v>3152</v>
      </c>
      <c r="O173" s="11" t="s">
        <v>45</v>
      </c>
      <c r="P173" s="11" t="s">
        <v>47</v>
      </c>
      <c r="Q173" s="11" t="s">
        <v>3022</v>
      </c>
      <c r="R173" s="11" t="s">
        <v>3023</v>
      </c>
    </row>
    <row r="174" spans="1:18" x14ac:dyDescent="0.25">
      <c r="A174" s="11" t="s">
        <v>39</v>
      </c>
      <c r="D174" s="11" t="s">
        <v>3228</v>
      </c>
      <c r="E174" s="11" t="s">
        <v>3152</v>
      </c>
      <c r="F174" s="11" t="s">
        <v>3228</v>
      </c>
      <c r="G174" s="11" t="s">
        <v>3331</v>
      </c>
      <c r="H174" s="11" t="s">
        <v>156</v>
      </c>
      <c r="I174" s="11" t="s">
        <v>157</v>
      </c>
      <c r="J174" s="11" t="s">
        <v>9</v>
      </c>
      <c r="K174" s="11" t="s">
        <v>135</v>
      </c>
      <c r="L174" s="11" t="s">
        <v>3024</v>
      </c>
      <c r="M174" s="11" t="s">
        <v>3405</v>
      </c>
      <c r="N174" s="11" t="s">
        <v>3152</v>
      </c>
      <c r="O174" s="11" t="s">
        <v>45</v>
      </c>
      <c r="P174" s="11" t="s">
        <v>47</v>
      </c>
      <c r="Q174" s="11" t="s">
        <v>3025</v>
      </c>
      <c r="R174" s="11" t="s">
        <v>3026</v>
      </c>
    </row>
    <row r="175" spans="1:18" x14ac:dyDescent="0.25">
      <c r="A175" s="11" t="s">
        <v>39</v>
      </c>
      <c r="D175" s="11" t="s">
        <v>3228</v>
      </c>
      <c r="E175" s="11" t="s">
        <v>3152</v>
      </c>
      <c r="F175" s="11" t="s">
        <v>3228</v>
      </c>
      <c r="G175" s="11" t="s">
        <v>3331</v>
      </c>
      <c r="H175" s="11" t="s">
        <v>156</v>
      </c>
      <c r="I175" s="11" t="s">
        <v>157</v>
      </c>
      <c r="J175" s="11" t="s">
        <v>9</v>
      </c>
      <c r="K175" s="11" t="s">
        <v>135</v>
      </c>
      <c r="L175" s="11" t="s">
        <v>3027</v>
      </c>
      <c r="M175" s="11" t="s">
        <v>3406</v>
      </c>
      <c r="N175" s="11" t="s">
        <v>3152</v>
      </c>
      <c r="O175" s="11" t="s">
        <v>45</v>
      </c>
      <c r="P175" s="11" t="s">
        <v>47</v>
      </c>
      <c r="Q175" s="11" t="s">
        <v>3028</v>
      </c>
      <c r="R175" s="11" t="s">
        <v>3029</v>
      </c>
    </row>
    <row r="176" spans="1:18" x14ac:dyDescent="0.25">
      <c r="A176" s="11" t="s">
        <v>39</v>
      </c>
      <c r="D176" s="11" t="s">
        <v>3147</v>
      </c>
      <c r="E176" s="11" t="s">
        <v>3152</v>
      </c>
      <c r="F176" s="11" t="s">
        <v>3149</v>
      </c>
      <c r="G176" s="11" t="s">
        <v>3150</v>
      </c>
      <c r="H176" s="11" t="s">
        <v>2520</v>
      </c>
      <c r="I176" s="11" t="s">
        <v>2521</v>
      </c>
      <c r="J176" s="11" t="s">
        <v>9</v>
      </c>
      <c r="K176" s="11" t="s">
        <v>136</v>
      </c>
      <c r="L176" s="11" t="s">
        <v>3030</v>
      </c>
      <c r="M176" s="11" t="s">
        <v>3407</v>
      </c>
      <c r="N176" s="11" t="s">
        <v>3152</v>
      </c>
      <c r="O176" s="11" t="s">
        <v>45</v>
      </c>
      <c r="P176" s="11" t="s">
        <v>47</v>
      </c>
      <c r="Q176" s="11" t="s">
        <v>3031</v>
      </c>
      <c r="R176" s="11" t="s">
        <v>3032</v>
      </c>
    </row>
    <row r="177" spans="1:18" x14ac:dyDescent="0.25">
      <c r="A177" s="11" t="s">
        <v>39</v>
      </c>
      <c r="D177" s="11" t="s">
        <v>3228</v>
      </c>
      <c r="E177" s="11" t="s">
        <v>3152</v>
      </c>
      <c r="F177" s="11" t="s">
        <v>3228</v>
      </c>
      <c r="G177" s="11" t="s">
        <v>3331</v>
      </c>
      <c r="H177" s="11" t="s">
        <v>156</v>
      </c>
      <c r="I177" s="11" t="s">
        <v>157</v>
      </c>
      <c r="J177" s="11" t="s">
        <v>9</v>
      </c>
      <c r="K177" s="11" t="s">
        <v>135</v>
      </c>
      <c r="L177" s="11" t="s">
        <v>3033</v>
      </c>
      <c r="M177" s="11" t="s">
        <v>3408</v>
      </c>
      <c r="N177" s="11" t="s">
        <v>3152</v>
      </c>
      <c r="O177" s="11" t="s">
        <v>45</v>
      </c>
      <c r="P177" s="11" t="s">
        <v>47</v>
      </c>
      <c r="Q177" s="11" t="s">
        <v>3034</v>
      </c>
      <c r="R177" s="11" t="s">
        <v>3035</v>
      </c>
    </row>
    <row r="178" spans="1:18" x14ac:dyDescent="0.25">
      <c r="A178" s="11" t="s">
        <v>39</v>
      </c>
      <c r="D178" s="11" t="s">
        <v>3219</v>
      </c>
      <c r="E178" s="11" t="s">
        <v>3152</v>
      </c>
      <c r="F178" s="11" t="s">
        <v>3219</v>
      </c>
      <c r="G178" s="11" t="s">
        <v>3219</v>
      </c>
      <c r="H178" s="11" t="s">
        <v>2447</v>
      </c>
      <c r="I178" s="11" t="s">
        <v>2448</v>
      </c>
      <c r="J178" s="11" t="s">
        <v>9</v>
      </c>
      <c r="K178" s="11" t="s">
        <v>136</v>
      </c>
      <c r="L178" s="11" t="s">
        <v>3036</v>
      </c>
      <c r="M178" s="11" t="s">
        <v>3409</v>
      </c>
      <c r="N178" s="11" t="s">
        <v>3152</v>
      </c>
      <c r="O178" s="11" t="s">
        <v>45</v>
      </c>
      <c r="P178" s="11" t="s">
        <v>47</v>
      </c>
      <c r="Q178" s="11" t="s">
        <v>3037</v>
      </c>
      <c r="R178" s="11" t="s">
        <v>3038</v>
      </c>
    </row>
    <row r="179" spans="1:18" x14ac:dyDescent="0.25">
      <c r="A179" s="11" t="s">
        <v>39</v>
      </c>
      <c r="D179" s="11" t="s">
        <v>3228</v>
      </c>
      <c r="E179" s="11" t="s">
        <v>3152</v>
      </c>
      <c r="F179" s="11" t="s">
        <v>3228</v>
      </c>
      <c r="G179" s="11" t="s">
        <v>3331</v>
      </c>
      <c r="H179" s="11" t="s">
        <v>156</v>
      </c>
      <c r="I179" s="11" t="s">
        <v>157</v>
      </c>
      <c r="J179" s="11" t="s">
        <v>9</v>
      </c>
      <c r="K179" s="11" t="s">
        <v>135</v>
      </c>
      <c r="L179" s="11" t="s">
        <v>3039</v>
      </c>
      <c r="M179" s="11" t="s">
        <v>3410</v>
      </c>
      <c r="N179" s="11" t="s">
        <v>3152</v>
      </c>
      <c r="O179" s="11" t="s">
        <v>45</v>
      </c>
      <c r="P179" s="11" t="s">
        <v>47</v>
      </c>
      <c r="Q179" s="11" t="s">
        <v>3040</v>
      </c>
      <c r="R179" s="11" t="s">
        <v>3041</v>
      </c>
    </row>
    <row r="180" spans="1:18" x14ac:dyDescent="0.25">
      <c r="A180" s="11" t="s">
        <v>39</v>
      </c>
      <c r="D180" s="11" t="s">
        <v>3411</v>
      </c>
      <c r="E180" s="11" t="s">
        <v>3152</v>
      </c>
      <c r="F180" s="11" t="s">
        <v>3353</v>
      </c>
      <c r="G180" s="11" t="s">
        <v>3411</v>
      </c>
      <c r="H180" s="11" t="s">
        <v>3042</v>
      </c>
      <c r="I180" s="11" t="s">
        <v>3043</v>
      </c>
      <c r="J180" s="11" t="s">
        <v>9</v>
      </c>
      <c r="K180" s="11" t="s">
        <v>136</v>
      </c>
      <c r="L180" s="11" t="s">
        <v>3044</v>
      </c>
      <c r="M180" s="11" t="s">
        <v>3412</v>
      </c>
      <c r="N180" s="11" t="s">
        <v>3152</v>
      </c>
      <c r="O180" s="11" t="s">
        <v>45</v>
      </c>
      <c r="P180" s="11" t="s">
        <v>2928</v>
      </c>
      <c r="Q180" s="11" t="s">
        <v>3045</v>
      </c>
      <c r="R180" s="11" t="s">
        <v>3046</v>
      </c>
    </row>
    <row r="181" spans="1:18" x14ac:dyDescent="0.25">
      <c r="A181" s="11" t="s">
        <v>39</v>
      </c>
      <c r="D181" s="11" t="s">
        <v>3143</v>
      </c>
      <c r="E181" s="11" t="s">
        <v>3152</v>
      </c>
      <c r="F181" s="11" t="s">
        <v>3143</v>
      </c>
      <c r="G181" s="11" t="s">
        <v>3143</v>
      </c>
      <c r="H181" s="11" t="s">
        <v>2447</v>
      </c>
      <c r="I181" s="11" t="s">
        <v>2448</v>
      </c>
      <c r="J181" s="11" t="s">
        <v>9</v>
      </c>
      <c r="K181" s="11" t="s">
        <v>136</v>
      </c>
      <c r="L181" s="11" t="s">
        <v>3047</v>
      </c>
      <c r="M181" s="11" t="s">
        <v>3413</v>
      </c>
      <c r="N181" s="11" t="s">
        <v>3145</v>
      </c>
      <c r="O181" s="11" t="s">
        <v>45</v>
      </c>
      <c r="P181" s="11" t="s">
        <v>47</v>
      </c>
      <c r="Q181" s="11" t="s">
        <v>3048</v>
      </c>
      <c r="R181" s="11" t="s">
        <v>3049</v>
      </c>
    </row>
    <row r="182" spans="1:18" x14ac:dyDescent="0.25">
      <c r="A182" s="11" t="s">
        <v>39</v>
      </c>
      <c r="D182" s="11" t="s">
        <v>3149</v>
      </c>
      <c r="E182" s="11" t="s">
        <v>3152</v>
      </c>
      <c r="F182" s="11" t="s">
        <v>3149</v>
      </c>
      <c r="G182" s="11" t="s">
        <v>3149</v>
      </c>
      <c r="H182" s="11" t="s">
        <v>2447</v>
      </c>
      <c r="I182" s="11" t="s">
        <v>2448</v>
      </c>
      <c r="J182" s="11" t="s">
        <v>9</v>
      </c>
      <c r="K182" s="11" t="s">
        <v>136</v>
      </c>
      <c r="L182" s="11" t="s">
        <v>3050</v>
      </c>
      <c r="M182" s="11" t="s">
        <v>3414</v>
      </c>
      <c r="N182" s="11" t="s">
        <v>3152</v>
      </c>
      <c r="O182" s="11" t="s">
        <v>45</v>
      </c>
      <c r="P182" s="11" t="s">
        <v>47</v>
      </c>
      <c r="Q182" s="11" t="s">
        <v>3051</v>
      </c>
      <c r="R182" s="11" t="s">
        <v>3052</v>
      </c>
    </row>
    <row r="183" spans="1:18" x14ac:dyDescent="0.25">
      <c r="A183" s="11" t="s">
        <v>39</v>
      </c>
      <c r="D183" s="11" t="s">
        <v>3316</v>
      </c>
      <c r="E183" s="11" t="s">
        <v>3152</v>
      </c>
      <c r="F183" s="11" t="s">
        <v>3316</v>
      </c>
      <c r="G183" s="11" t="s">
        <v>3316</v>
      </c>
      <c r="H183" s="11" t="s">
        <v>2447</v>
      </c>
      <c r="I183" s="11" t="s">
        <v>2448</v>
      </c>
      <c r="J183" s="11" t="s">
        <v>9</v>
      </c>
      <c r="K183" s="11" t="s">
        <v>136</v>
      </c>
      <c r="L183" s="11" t="s">
        <v>3053</v>
      </c>
      <c r="M183" s="11" t="s">
        <v>3415</v>
      </c>
      <c r="N183" s="11" t="s">
        <v>3145</v>
      </c>
      <c r="O183" s="11" t="s">
        <v>45</v>
      </c>
      <c r="P183" s="11" t="s">
        <v>47</v>
      </c>
      <c r="Q183" s="11" t="s">
        <v>3054</v>
      </c>
      <c r="R183" s="11" t="s">
        <v>3055</v>
      </c>
    </row>
    <row r="184" spans="1:18" x14ac:dyDescent="0.25">
      <c r="A184" s="11" t="s">
        <v>39</v>
      </c>
      <c r="D184" s="11" t="s">
        <v>3316</v>
      </c>
      <c r="E184" s="11" t="s">
        <v>3152</v>
      </c>
      <c r="F184" s="11" t="s">
        <v>3316</v>
      </c>
      <c r="G184" s="11" t="s">
        <v>3316</v>
      </c>
      <c r="H184" s="11" t="s">
        <v>2447</v>
      </c>
      <c r="I184" s="11" t="s">
        <v>2448</v>
      </c>
      <c r="J184" s="11" t="s">
        <v>9</v>
      </c>
      <c r="K184" s="11" t="s">
        <v>136</v>
      </c>
      <c r="L184" s="11" t="s">
        <v>3056</v>
      </c>
      <c r="M184" s="11" t="s">
        <v>3416</v>
      </c>
      <c r="N184" s="11" t="s">
        <v>3145</v>
      </c>
      <c r="O184" s="11" t="s">
        <v>45</v>
      </c>
      <c r="P184" s="11" t="s">
        <v>47</v>
      </c>
      <c r="Q184" s="11" t="s">
        <v>3057</v>
      </c>
      <c r="R184" s="11" t="s">
        <v>3058</v>
      </c>
    </row>
    <row r="185" spans="1:18" x14ac:dyDescent="0.25">
      <c r="A185" s="11" t="s">
        <v>39</v>
      </c>
      <c r="D185" s="11" t="s">
        <v>3259</v>
      </c>
      <c r="E185" s="11" t="s">
        <v>3152</v>
      </c>
      <c r="F185" s="11" t="s">
        <v>3259</v>
      </c>
      <c r="G185" s="11" t="s">
        <v>3152</v>
      </c>
      <c r="H185" s="11" t="s">
        <v>156</v>
      </c>
      <c r="I185" s="11" t="s">
        <v>157</v>
      </c>
      <c r="J185" s="11" t="s">
        <v>9</v>
      </c>
      <c r="K185" s="11" t="s">
        <v>136</v>
      </c>
      <c r="L185" s="11" t="s">
        <v>3059</v>
      </c>
      <c r="M185" s="11" t="s">
        <v>3417</v>
      </c>
      <c r="N185" s="11" t="s">
        <v>3152</v>
      </c>
      <c r="O185" s="11" t="s">
        <v>45</v>
      </c>
      <c r="P185" s="11" t="s">
        <v>47</v>
      </c>
      <c r="Q185" s="11" t="s">
        <v>3060</v>
      </c>
      <c r="R185" s="11" t="s">
        <v>3061</v>
      </c>
    </row>
    <row r="186" spans="1:18" x14ac:dyDescent="0.25">
      <c r="A186" s="11" t="s">
        <v>39</v>
      </c>
      <c r="D186" s="11" t="s">
        <v>3243</v>
      </c>
      <c r="E186" s="11" t="s">
        <v>3152</v>
      </c>
      <c r="F186" s="11" t="s">
        <v>3243</v>
      </c>
      <c r="G186" s="11" t="s">
        <v>3152</v>
      </c>
      <c r="H186" s="11" t="s">
        <v>2447</v>
      </c>
      <c r="I186" s="11" t="s">
        <v>2448</v>
      </c>
      <c r="J186" s="11" t="s">
        <v>9</v>
      </c>
      <c r="K186" s="11" t="s">
        <v>136</v>
      </c>
      <c r="L186" s="11" t="s">
        <v>3062</v>
      </c>
      <c r="M186" s="11" t="s">
        <v>3412</v>
      </c>
      <c r="N186" s="11" t="s">
        <v>3145</v>
      </c>
      <c r="O186" s="11" t="s">
        <v>45</v>
      </c>
      <c r="P186" s="11" t="s">
        <v>47</v>
      </c>
      <c r="Q186" s="11" t="s">
        <v>3063</v>
      </c>
      <c r="R186" s="11" t="s">
        <v>3064</v>
      </c>
    </row>
    <row r="187" spans="1:18" x14ac:dyDescent="0.25">
      <c r="A187" s="11" t="s">
        <v>39</v>
      </c>
      <c r="D187" s="11" t="s">
        <v>3269</v>
      </c>
      <c r="E187" s="11" t="s">
        <v>3145</v>
      </c>
      <c r="F187" s="11" t="s">
        <v>3418</v>
      </c>
      <c r="G187" s="11" t="s">
        <v>3269</v>
      </c>
      <c r="H187" s="11" t="s">
        <v>3042</v>
      </c>
      <c r="I187" s="11" t="s">
        <v>3043</v>
      </c>
      <c r="J187" s="11" t="s">
        <v>9</v>
      </c>
      <c r="K187" s="11" t="s">
        <v>136</v>
      </c>
      <c r="L187" s="11" t="s">
        <v>3065</v>
      </c>
      <c r="M187" s="11" t="s">
        <v>3419</v>
      </c>
      <c r="N187" s="11" t="s">
        <v>3145</v>
      </c>
      <c r="O187" s="11" t="s">
        <v>45</v>
      </c>
      <c r="P187" s="11" t="s">
        <v>2928</v>
      </c>
      <c r="Q187" s="11" t="s">
        <v>3066</v>
      </c>
      <c r="R187" s="11" t="s">
        <v>3067</v>
      </c>
    </row>
    <row r="188" spans="1:18" x14ac:dyDescent="0.25">
      <c r="A188" s="11" t="s">
        <v>39</v>
      </c>
      <c r="D188" s="11" t="s">
        <v>3259</v>
      </c>
      <c r="E188" s="11" t="s">
        <v>3145</v>
      </c>
      <c r="F188" s="11" t="s">
        <v>3420</v>
      </c>
      <c r="G188" s="11" t="s">
        <v>3259</v>
      </c>
      <c r="H188" s="11" t="s">
        <v>3068</v>
      </c>
      <c r="I188" s="11" t="s">
        <v>3069</v>
      </c>
      <c r="J188" s="11" t="s">
        <v>9</v>
      </c>
      <c r="K188" s="11" t="s">
        <v>136</v>
      </c>
      <c r="L188" s="11" t="s">
        <v>3070</v>
      </c>
      <c r="M188" s="11" t="s">
        <v>3421</v>
      </c>
      <c r="N188" s="11" t="s">
        <v>3145</v>
      </c>
      <c r="O188" s="11" t="s">
        <v>45</v>
      </c>
      <c r="P188" s="11" t="s">
        <v>3071</v>
      </c>
      <c r="Q188" s="11" t="s">
        <v>3072</v>
      </c>
      <c r="R188" s="11" t="s">
        <v>3073</v>
      </c>
    </row>
    <row r="189" spans="1:18" x14ac:dyDescent="0.25">
      <c r="A189" s="11" t="s">
        <v>39</v>
      </c>
      <c r="D189" s="11" t="s">
        <v>3259</v>
      </c>
      <c r="E189" s="11" t="s">
        <v>3145</v>
      </c>
      <c r="F189" s="11" t="s">
        <v>3420</v>
      </c>
      <c r="G189" s="11" t="s">
        <v>3259</v>
      </c>
      <c r="H189" s="11" t="s">
        <v>3068</v>
      </c>
      <c r="I189" s="11" t="s">
        <v>3069</v>
      </c>
      <c r="J189" s="11" t="s">
        <v>3074</v>
      </c>
      <c r="K189" s="11" t="s">
        <v>136</v>
      </c>
      <c r="L189" s="11" t="s">
        <v>3075</v>
      </c>
      <c r="M189" s="11" t="s">
        <v>3421</v>
      </c>
      <c r="N189" s="11" t="s">
        <v>3145</v>
      </c>
      <c r="O189" s="11" t="s">
        <v>45</v>
      </c>
      <c r="P189" s="11" t="s">
        <v>3071</v>
      </c>
      <c r="Q189" s="11" t="s">
        <v>3072</v>
      </c>
      <c r="R189" s="11" t="s">
        <v>3073</v>
      </c>
    </row>
    <row r="190" spans="1:18" x14ac:dyDescent="0.25">
      <c r="A190" s="11" t="s">
        <v>39</v>
      </c>
      <c r="D190" s="11" t="s">
        <v>3219</v>
      </c>
      <c r="E190" s="11" t="s">
        <v>3145</v>
      </c>
      <c r="F190" s="11" t="s">
        <v>3219</v>
      </c>
      <c r="G190" s="11" t="s">
        <v>3219</v>
      </c>
      <c r="H190" s="11" t="s">
        <v>2447</v>
      </c>
      <c r="I190" s="11" t="s">
        <v>2448</v>
      </c>
      <c r="J190" s="11" t="s">
        <v>9</v>
      </c>
      <c r="K190" s="11" t="s">
        <v>136</v>
      </c>
      <c r="L190" s="11" t="s">
        <v>3076</v>
      </c>
      <c r="M190" s="11" t="s">
        <v>3422</v>
      </c>
      <c r="N190" s="11" t="s">
        <v>3145</v>
      </c>
      <c r="O190" s="11" t="s">
        <v>45</v>
      </c>
      <c r="P190" s="11" t="s">
        <v>47</v>
      </c>
      <c r="Q190" s="11" t="s">
        <v>3077</v>
      </c>
      <c r="R190" s="11" t="s">
        <v>3078</v>
      </c>
    </row>
    <row r="191" spans="1:18" x14ac:dyDescent="0.25">
      <c r="A191" s="11" t="s">
        <v>39</v>
      </c>
      <c r="D191" s="11" t="s">
        <v>3168</v>
      </c>
      <c r="E191" s="11" t="s">
        <v>3145</v>
      </c>
      <c r="F191" s="11" t="s">
        <v>3168</v>
      </c>
      <c r="G191" s="11" t="s">
        <v>3145</v>
      </c>
      <c r="H191" s="11" t="s">
        <v>48</v>
      </c>
      <c r="I191" s="11" t="s">
        <v>49</v>
      </c>
      <c r="J191" s="11" t="s">
        <v>9</v>
      </c>
      <c r="K191" s="11" t="s">
        <v>136</v>
      </c>
      <c r="L191" s="11" t="s">
        <v>3079</v>
      </c>
      <c r="M191" s="11" t="s">
        <v>3423</v>
      </c>
      <c r="N191" s="11" t="s">
        <v>3145</v>
      </c>
      <c r="O191" s="11" t="s">
        <v>45</v>
      </c>
      <c r="P191" s="11" t="s">
        <v>2960</v>
      </c>
      <c r="Q191" s="11" t="s">
        <v>3080</v>
      </c>
      <c r="R191" s="11" t="s">
        <v>3081</v>
      </c>
    </row>
    <row r="192" spans="1:18" x14ac:dyDescent="0.25">
      <c r="A192" s="11" t="s">
        <v>39</v>
      </c>
      <c r="D192" s="11" t="s">
        <v>3168</v>
      </c>
      <c r="E192" s="11" t="s">
        <v>3145</v>
      </c>
      <c r="F192" s="11" t="s">
        <v>3168</v>
      </c>
      <c r="G192" s="11" t="s">
        <v>3145</v>
      </c>
      <c r="H192" s="11" t="s">
        <v>48</v>
      </c>
      <c r="I192" s="11" t="s">
        <v>49</v>
      </c>
      <c r="J192" s="11" t="s">
        <v>9</v>
      </c>
      <c r="K192" s="11" t="s">
        <v>136</v>
      </c>
      <c r="L192" s="11" t="s">
        <v>3079</v>
      </c>
      <c r="M192" s="11" t="s">
        <v>3424</v>
      </c>
      <c r="N192" s="11" t="s">
        <v>3145</v>
      </c>
      <c r="O192" s="11" t="s">
        <v>45</v>
      </c>
      <c r="P192" s="11" t="s">
        <v>2960</v>
      </c>
      <c r="Q192" s="11" t="s">
        <v>3082</v>
      </c>
      <c r="R192" s="11" t="s">
        <v>3083</v>
      </c>
    </row>
    <row r="193" spans="1:18" x14ac:dyDescent="0.25">
      <c r="A193" s="11" t="s">
        <v>39</v>
      </c>
      <c r="D193" s="11" t="s">
        <v>3339</v>
      </c>
      <c r="E193" s="11" t="s">
        <v>3145</v>
      </c>
      <c r="F193" s="11" t="s">
        <v>3339</v>
      </c>
      <c r="G193" s="11" t="s">
        <v>3145</v>
      </c>
      <c r="H193" s="11" t="s">
        <v>48</v>
      </c>
      <c r="I193" s="11" t="s">
        <v>49</v>
      </c>
      <c r="J193" s="11" t="s">
        <v>9</v>
      </c>
      <c r="K193" s="11" t="s">
        <v>136</v>
      </c>
      <c r="L193" s="11" t="s">
        <v>3079</v>
      </c>
      <c r="M193" s="11" t="s">
        <v>3425</v>
      </c>
      <c r="N193" s="11" t="s">
        <v>3145</v>
      </c>
      <c r="O193" s="11" t="s">
        <v>45</v>
      </c>
      <c r="P193" s="11" t="s">
        <v>2960</v>
      </c>
      <c r="Q193" s="11" t="s">
        <v>3084</v>
      </c>
      <c r="R193" s="11" t="s">
        <v>3085</v>
      </c>
    </row>
    <row r="194" spans="1:18" x14ac:dyDescent="0.25">
      <c r="A194" s="11" t="s">
        <v>39</v>
      </c>
      <c r="D194" s="11" t="s">
        <v>3426</v>
      </c>
      <c r="E194" s="11" t="s">
        <v>3426</v>
      </c>
      <c r="F194" s="11" t="s">
        <v>3145</v>
      </c>
      <c r="H194" s="11" t="s">
        <v>3086</v>
      </c>
      <c r="I194" s="11" t="s">
        <v>3087</v>
      </c>
      <c r="J194" s="11" t="s">
        <v>3074</v>
      </c>
      <c r="K194" s="11" t="s">
        <v>136</v>
      </c>
      <c r="L194" s="11" t="s">
        <v>3087</v>
      </c>
      <c r="M194" s="11" t="s">
        <v>3427</v>
      </c>
      <c r="N194" s="11" t="s">
        <v>3145</v>
      </c>
      <c r="O194" s="11" t="s">
        <v>45</v>
      </c>
      <c r="P194" s="11" t="s">
        <v>3088</v>
      </c>
      <c r="Q194" s="11" t="s">
        <v>3089</v>
      </c>
    </row>
    <row r="195" spans="1:18" x14ac:dyDescent="0.25">
      <c r="A195" s="11" t="s">
        <v>39</v>
      </c>
      <c r="D195" s="11" t="s">
        <v>3269</v>
      </c>
      <c r="E195" s="11" t="s">
        <v>3428</v>
      </c>
      <c r="F195" s="11" t="s">
        <v>3269</v>
      </c>
      <c r="G195" s="11" t="s">
        <v>3269</v>
      </c>
      <c r="H195" s="11" t="s">
        <v>2447</v>
      </c>
      <c r="I195" s="11" t="s">
        <v>2448</v>
      </c>
      <c r="J195" s="11" t="s">
        <v>9</v>
      </c>
      <c r="K195" s="11" t="s">
        <v>137</v>
      </c>
      <c r="L195" s="11" t="s">
        <v>3091</v>
      </c>
      <c r="M195" s="11" t="s">
        <v>3429</v>
      </c>
      <c r="N195" s="11" t="s">
        <v>3428</v>
      </c>
      <c r="O195" s="11" t="s">
        <v>45</v>
      </c>
      <c r="P195" s="11" t="s">
        <v>47</v>
      </c>
      <c r="Q195" s="11" t="s">
        <v>3092</v>
      </c>
      <c r="R195" s="11" t="s">
        <v>3093</v>
      </c>
    </row>
    <row r="196" spans="1:18" x14ac:dyDescent="0.25">
      <c r="A196" s="11" t="s">
        <v>39</v>
      </c>
      <c r="D196" s="11" t="s">
        <v>3228</v>
      </c>
      <c r="E196" s="11" t="s">
        <v>3209</v>
      </c>
      <c r="F196" s="11" t="s">
        <v>3228</v>
      </c>
      <c r="G196" s="11" t="s">
        <v>3331</v>
      </c>
      <c r="H196" s="11" t="s">
        <v>156</v>
      </c>
      <c r="I196" s="11" t="s">
        <v>157</v>
      </c>
      <c r="J196" s="11" t="s">
        <v>9</v>
      </c>
      <c r="K196" s="11" t="s">
        <v>135</v>
      </c>
      <c r="L196" s="11" t="s">
        <v>3094</v>
      </c>
      <c r="M196" s="11" t="s">
        <v>3430</v>
      </c>
      <c r="N196" s="11" t="s">
        <v>3209</v>
      </c>
      <c r="O196" s="11" t="s">
        <v>45</v>
      </c>
      <c r="P196" s="11" t="s">
        <v>47</v>
      </c>
      <c r="Q196" s="11" t="s">
        <v>3095</v>
      </c>
      <c r="R196" s="11" t="s">
        <v>3096</v>
      </c>
    </row>
    <row r="197" spans="1:18" x14ac:dyDescent="0.25">
      <c r="A197" s="11" t="s">
        <v>39</v>
      </c>
      <c r="D197" s="11" t="s">
        <v>3228</v>
      </c>
      <c r="E197" s="11" t="s">
        <v>3209</v>
      </c>
      <c r="F197" s="11" t="s">
        <v>3228</v>
      </c>
      <c r="G197" s="11" t="s">
        <v>3331</v>
      </c>
      <c r="H197" s="11" t="s">
        <v>156</v>
      </c>
      <c r="I197" s="11" t="s">
        <v>157</v>
      </c>
      <c r="J197" s="11" t="s">
        <v>9</v>
      </c>
      <c r="K197" s="11" t="s">
        <v>135</v>
      </c>
      <c r="L197" s="11" t="s">
        <v>3097</v>
      </c>
      <c r="M197" s="11" t="s">
        <v>3431</v>
      </c>
      <c r="N197" s="11" t="s">
        <v>3209</v>
      </c>
      <c r="O197" s="11" t="s">
        <v>45</v>
      </c>
      <c r="P197" s="11" t="s">
        <v>47</v>
      </c>
      <c r="Q197" s="11" t="s">
        <v>3098</v>
      </c>
      <c r="R197" s="11" t="s">
        <v>3099</v>
      </c>
    </row>
    <row r="198" spans="1:18" x14ac:dyDescent="0.25">
      <c r="A198" s="11" t="s">
        <v>39</v>
      </c>
      <c r="D198" s="11" t="s">
        <v>3228</v>
      </c>
      <c r="E198" s="11" t="s">
        <v>3209</v>
      </c>
      <c r="F198" s="11" t="s">
        <v>3228</v>
      </c>
      <c r="G198" s="11" t="s">
        <v>3331</v>
      </c>
      <c r="H198" s="11" t="s">
        <v>156</v>
      </c>
      <c r="I198" s="11" t="s">
        <v>157</v>
      </c>
      <c r="J198" s="11" t="s">
        <v>9</v>
      </c>
      <c r="K198" s="11" t="s">
        <v>135</v>
      </c>
      <c r="L198" s="11" t="s">
        <v>3100</v>
      </c>
      <c r="M198" s="11" t="s">
        <v>3432</v>
      </c>
      <c r="N198" s="11" t="s">
        <v>3209</v>
      </c>
      <c r="O198" s="11" t="s">
        <v>45</v>
      </c>
      <c r="P198" s="11" t="s">
        <v>47</v>
      </c>
      <c r="Q198" s="11" t="s">
        <v>3101</v>
      </c>
      <c r="R198" s="11" t="s">
        <v>3102</v>
      </c>
    </row>
    <row r="199" spans="1:18" x14ac:dyDescent="0.25">
      <c r="A199" s="11" t="s">
        <v>39</v>
      </c>
      <c r="D199" s="11" t="s">
        <v>3433</v>
      </c>
      <c r="E199" s="11" t="s">
        <v>3209</v>
      </c>
      <c r="F199" s="11" t="s">
        <v>3312</v>
      </c>
      <c r="G199" s="11" t="s">
        <v>3434</v>
      </c>
      <c r="H199" s="11" t="s">
        <v>749</v>
      </c>
      <c r="I199" s="11" t="s">
        <v>750</v>
      </c>
      <c r="J199" s="11" t="s">
        <v>9</v>
      </c>
      <c r="K199" s="11" t="s">
        <v>135</v>
      </c>
      <c r="L199" s="11" t="s">
        <v>3103</v>
      </c>
      <c r="M199" s="11" t="s">
        <v>3435</v>
      </c>
      <c r="N199" s="11" t="s">
        <v>3209</v>
      </c>
      <c r="O199" s="11" t="s">
        <v>45</v>
      </c>
      <c r="P199" s="11" t="s">
        <v>46</v>
      </c>
      <c r="Q199" s="11" t="s">
        <v>3104</v>
      </c>
      <c r="R199" s="11" t="s">
        <v>3105</v>
      </c>
    </row>
    <row r="200" spans="1:18" x14ac:dyDescent="0.25">
      <c r="A200" s="11" t="s">
        <v>39</v>
      </c>
      <c r="D200" s="11" t="s">
        <v>3335</v>
      </c>
      <c r="E200" s="11" t="s">
        <v>3163</v>
      </c>
      <c r="F200" s="11" t="s">
        <v>3436</v>
      </c>
      <c r="G200" s="11" t="s">
        <v>3209</v>
      </c>
      <c r="H200" s="11" t="s">
        <v>60</v>
      </c>
      <c r="I200" s="11" t="s">
        <v>61</v>
      </c>
      <c r="J200" s="11" t="s">
        <v>9</v>
      </c>
      <c r="K200" s="11" t="s">
        <v>166</v>
      </c>
      <c r="L200" s="11" t="s">
        <v>3106</v>
      </c>
      <c r="M200" s="11" t="s">
        <v>3437</v>
      </c>
      <c r="N200" s="11" t="s">
        <v>3233</v>
      </c>
      <c r="O200" s="11" t="s">
        <v>45</v>
      </c>
      <c r="P200" s="11" t="s">
        <v>2960</v>
      </c>
      <c r="Q200" s="11" t="s">
        <v>3107</v>
      </c>
      <c r="R200" s="11" t="s">
        <v>3108</v>
      </c>
    </row>
    <row r="201" spans="1:18" x14ac:dyDescent="0.25">
      <c r="A201" s="11" t="s">
        <v>39</v>
      </c>
      <c r="D201" s="11" t="s">
        <v>3438</v>
      </c>
      <c r="E201" s="11" t="s">
        <v>3361</v>
      </c>
      <c r="F201" s="11" t="s">
        <v>3439</v>
      </c>
      <c r="G201" s="11" t="s">
        <v>3438</v>
      </c>
      <c r="H201" s="11" t="s">
        <v>2480</v>
      </c>
      <c r="I201" s="11" t="s">
        <v>2481</v>
      </c>
      <c r="J201" s="11" t="s">
        <v>9</v>
      </c>
      <c r="K201" s="11" t="s">
        <v>166</v>
      </c>
      <c r="L201" s="11" t="s">
        <v>3109</v>
      </c>
      <c r="M201" s="11" t="s">
        <v>3440</v>
      </c>
      <c r="N201" s="11" t="s">
        <v>3361</v>
      </c>
      <c r="O201" s="11" t="s">
        <v>45</v>
      </c>
      <c r="P201" s="11" t="s">
        <v>2960</v>
      </c>
      <c r="Q201" s="11" t="s">
        <v>3110</v>
      </c>
      <c r="R201" s="11" t="s">
        <v>3111</v>
      </c>
    </row>
    <row r="202" spans="1:18" x14ac:dyDescent="0.25">
      <c r="A202" s="11" t="s">
        <v>39</v>
      </c>
      <c r="D202" s="11" t="s">
        <v>3367</v>
      </c>
      <c r="E202" s="11" t="s">
        <v>3361</v>
      </c>
      <c r="F202" s="11" t="s">
        <v>3367</v>
      </c>
      <c r="G202" s="11" t="s">
        <v>3334</v>
      </c>
      <c r="H202" s="11" t="s">
        <v>156</v>
      </c>
      <c r="I202" s="11" t="s">
        <v>157</v>
      </c>
      <c r="J202" s="11" t="s">
        <v>9</v>
      </c>
      <c r="K202" s="11" t="s">
        <v>135</v>
      </c>
      <c r="L202" s="11" t="s">
        <v>3112</v>
      </c>
      <c r="M202" s="11" t="s">
        <v>3441</v>
      </c>
      <c r="N202" s="11" t="s">
        <v>3361</v>
      </c>
      <c r="O202" s="11" t="s">
        <v>45</v>
      </c>
      <c r="P202" s="11" t="s">
        <v>47</v>
      </c>
      <c r="Q202" s="11" t="s">
        <v>3113</v>
      </c>
      <c r="R202" s="11" t="s">
        <v>3114</v>
      </c>
    </row>
    <row r="203" spans="1:18" x14ac:dyDescent="0.25">
      <c r="A203" s="11" t="s">
        <v>39</v>
      </c>
      <c r="D203" s="11" t="s">
        <v>3331</v>
      </c>
      <c r="E203" s="11" t="s">
        <v>3361</v>
      </c>
      <c r="F203" s="11" t="s">
        <v>3331</v>
      </c>
      <c r="G203" s="11" t="s">
        <v>3334</v>
      </c>
      <c r="H203" s="11" t="s">
        <v>156</v>
      </c>
      <c r="I203" s="11" t="s">
        <v>157</v>
      </c>
      <c r="J203" s="11" t="s">
        <v>9</v>
      </c>
      <c r="K203" s="11" t="s">
        <v>135</v>
      </c>
      <c r="L203" s="11" t="s">
        <v>3115</v>
      </c>
      <c r="M203" s="11" t="s">
        <v>3442</v>
      </c>
      <c r="N203" s="11" t="s">
        <v>3361</v>
      </c>
      <c r="O203" s="11" t="s">
        <v>45</v>
      </c>
      <c r="P203" s="11" t="s">
        <v>47</v>
      </c>
      <c r="Q203" s="11" t="s">
        <v>3116</v>
      </c>
      <c r="R203" s="11" t="s">
        <v>3117</v>
      </c>
    </row>
    <row r="204" spans="1:18" x14ac:dyDescent="0.25">
      <c r="A204" s="11" t="s">
        <v>39</v>
      </c>
      <c r="D204" s="11" t="s">
        <v>3386</v>
      </c>
      <c r="E204" s="11" t="s">
        <v>3401</v>
      </c>
      <c r="F204" s="11" t="s">
        <v>3386</v>
      </c>
      <c r="G204" s="11" t="s">
        <v>3386</v>
      </c>
      <c r="H204" s="11" t="s">
        <v>2146</v>
      </c>
      <c r="I204" s="11" t="s">
        <v>2147</v>
      </c>
      <c r="J204" s="11" t="s">
        <v>9</v>
      </c>
      <c r="K204" s="11" t="s">
        <v>136</v>
      </c>
      <c r="L204" s="11" t="s">
        <v>3118</v>
      </c>
      <c r="M204" s="11" t="s">
        <v>3443</v>
      </c>
      <c r="N204" s="11" t="s">
        <v>3401</v>
      </c>
      <c r="O204" s="11" t="s">
        <v>45</v>
      </c>
      <c r="P204" s="11" t="s">
        <v>47</v>
      </c>
      <c r="Q204" s="11" t="s">
        <v>3119</v>
      </c>
      <c r="R204" s="11" t="s">
        <v>3120</v>
      </c>
    </row>
    <row r="205" spans="1:18" x14ac:dyDescent="0.25">
      <c r="A205" s="11" t="s">
        <v>39</v>
      </c>
      <c r="D205" s="11" t="s">
        <v>3244</v>
      </c>
      <c r="E205" s="11" t="s">
        <v>3401</v>
      </c>
      <c r="F205" s="11" t="s">
        <v>3244</v>
      </c>
      <c r="G205" s="11" t="s">
        <v>3264</v>
      </c>
      <c r="H205" s="11" t="s">
        <v>3121</v>
      </c>
      <c r="I205" s="11" t="s">
        <v>3122</v>
      </c>
      <c r="J205" s="11" t="s">
        <v>9</v>
      </c>
      <c r="K205" s="11" t="s">
        <v>135</v>
      </c>
      <c r="L205" s="11" t="s">
        <v>3123</v>
      </c>
      <c r="M205" s="11" t="s">
        <v>3444</v>
      </c>
      <c r="N205" s="11" t="s">
        <v>3401</v>
      </c>
      <c r="O205" s="11" t="s">
        <v>45</v>
      </c>
      <c r="P205" s="11" t="s">
        <v>2928</v>
      </c>
      <c r="Q205" s="11" t="s">
        <v>3124</v>
      </c>
      <c r="R205" s="11" t="s">
        <v>3125</v>
      </c>
    </row>
    <row r="206" spans="1:18" x14ac:dyDescent="0.25">
      <c r="A206" s="11" t="s">
        <v>39</v>
      </c>
      <c r="D206" s="11" t="s">
        <v>42</v>
      </c>
      <c r="M206" s="11" t="s">
        <v>119</v>
      </c>
      <c r="R206" s="11" t="s">
        <v>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7"/>
  <sheetViews>
    <sheetView workbookViewId="0"/>
  </sheetViews>
  <sheetFormatPr baseColWidth="10" defaultRowHeight="15" x14ac:dyDescent="0.25"/>
  <sheetData>
    <row r="1" spans="1:33" x14ac:dyDescent="0.25">
      <c r="A1" s="11" t="s">
        <v>4917</v>
      </c>
      <c r="C1" s="11" t="s">
        <v>0</v>
      </c>
      <c r="D1" s="11" t="s">
        <v>40</v>
      </c>
      <c r="E1" s="11" t="s">
        <v>41</v>
      </c>
      <c r="F1" s="11" t="s">
        <v>41</v>
      </c>
      <c r="G1" s="11" t="s">
        <v>41</v>
      </c>
      <c r="H1" s="11" t="s">
        <v>41</v>
      </c>
      <c r="I1" s="11" t="s">
        <v>41</v>
      </c>
      <c r="J1" s="11" t="s">
        <v>41</v>
      </c>
      <c r="K1" s="11" t="s">
        <v>41</v>
      </c>
      <c r="L1" s="11" t="s">
        <v>41</v>
      </c>
      <c r="M1" s="11" t="s">
        <v>41</v>
      </c>
      <c r="N1" s="11" t="s">
        <v>41</v>
      </c>
      <c r="O1" s="11" t="s">
        <v>41</v>
      </c>
      <c r="P1" s="11" t="s">
        <v>41</v>
      </c>
      <c r="Q1" s="11" t="s">
        <v>41</v>
      </c>
      <c r="R1" s="11" t="s">
        <v>41</v>
      </c>
      <c r="S1" s="11" t="s">
        <v>2</v>
      </c>
    </row>
    <row r="3" spans="1:33" x14ac:dyDescent="0.25">
      <c r="C3" s="11" t="s">
        <v>3</v>
      </c>
      <c r="D3" s="11" t="s">
        <v>4</v>
      </c>
    </row>
    <row r="4" spans="1:33" x14ac:dyDescent="0.25">
      <c r="C4" s="11" t="s">
        <v>5</v>
      </c>
    </row>
    <row r="5" spans="1:33" x14ac:dyDescent="0.25">
      <c r="A5" s="11" t="s">
        <v>6</v>
      </c>
      <c r="C5" s="11" t="s">
        <v>7</v>
      </c>
      <c r="D5" s="11" t="s">
        <v>3455</v>
      </c>
    </row>
    <row r="6" spans="1:33" x14ac:dyDescent="0.25">
      <c r="A6" s="11" t="s">
        <v>6</v>
      </c>
      <c r="C6" s="11" t="s">
        <v>8</v>
      </c>
      <c r="D6" s="11" t="s">
        <v>29</v>
      </c>
    </row>
    <row r="7" spans="1:33" x14ac:dyDescent="0.25">
      <c r="A7" s="11" t="s">
        <v>6</v>
      </c>
      <c r="C7" s="11" t="s">
        <v>22</v>
      </c>
      <c r="D7" s="11" t="s">
        <v>29</v>
      </c>
    </row>
    <row r="8" spans="1:33" x14ac:dyDescent="0.25">
      <c r="A8" s="11" t="s">
        <v>10</v>
      </c>
      <c r="C8" s="11" t="s">
        <v>11</v>
      </c>
      <c r="D8" s="11" t="s">
        <v>144</v>
      </c>
    </row>
    <row r="9" spans="1:33" x14ac:dyDescent="0.25">
      <c r="A9" s="11" t="s">
        <v>10</v>
      </c>
      <c r="C9" s="11" t="s">
        <v>12</v>
      </c>
      <c r="D9" s="11" t="s">
        <v>29</v>
      </c>
    </row>
    <row r="11" spans="1:33" x14ac:dyDescent="0.25">
      <c r="A11" s="11" t="s">
        <v>10</v>
      </c>
      <c r="D11" s="11" t="s">
        <v>13</v>
      </c>
      <c r="S11" s="11" t="s">
        <v>31</v>
      </c>
      <c r="T11" s="11" t="s">
        <v>2465</v>
      </c>
    </row>
    <row r="12" spans="1:33" x14ac:dyDescent="0.25">
      <c r="A12" s="11" t="s">
        <v>10</v>
      </c>
      <c r="D12" s="11" t="s">
        <v>14</v>
      </c>
      <c r="S12" s="11" t="s">
        <v>16</v>
      </c>
      <c r="T12" s="11" t="s">
        <v>7</v>
      </c>
      <c r="U12" s="11" t="s">
        <v>17</v>
      </c>
      <c r="V12" s="11" t="s">
        <v>121</v>
      </c>
      <c r="W12" s="11" t="s">
        <v>18</v>
      </c>
      <c r="X12" s="11" t="s">
        <v>19</v>
      </c>
      <c r="Y12" s="11" t="s">
        <v>8</v>
      </c>
      <c r="Z12" s="11" t="s">
        <v>133</v>
      </c>
      <c r="AA12" s="11" t="s">
        <v>20</v>
      </c>
      <c r="AB12" s="11" t="s">
        <v>11</v>
      </c>
      <c r="AC12" s="11" t="s">
        <v>21</v>
      </c>
      <c r="AD12" s="11" t="s">
        <v>23</v>
      </c>
      <c r="AE12" s="11" t="s">
        <v>12</v>
      </c>
      <c r="AF12" s="11" t="s">
        <v>24</v>
      </c>
      <c r="AG12" s="11" t="s">
        <v>25</v>
      </c>
    </row>
    <row r="13" spans="1:33" x14ac:dyDescent="0.25">
      <c r="A13" s="11" t="s">
        <v>10</v>
      </c>
      <c r="D13" s="11" t="s">
        <v>15</v>
      </c>
      <c r="S13" s="11" t="s">
        <v>16</v>
      </c>
      <c r="T13" s="11" t="s">
        <v>7</v>
      </c>
      <c r="U13" s="11" t="s">
        <v>17</v>
      </c>
      <c r="V13" s="11" t="s">
        <v>123</v>
      </c>
      <c r="W13" s="11" t="s">
        <v>32</v>
      </c>
      <c r="X13" s="11" t="s">
        <v>33</v>
      </c>
      <c r="Y13" s="11" t="s">
        <v>8</v>
      </c>
      <c r="Z13" s="11" t="s">
        <v>134</v>
      </c>
      <c r="AA13" s="11" t="s">
        <v>20</v>
      </c>
      <c r="AB13" s="11" t="s">
        <v>34</v>
      </c>
      <c r="AC13" s="11" t="s">
        <v>22</v>
      </c>
      <c r="AD13" s="11" t="s">
        <v>23</v>
      </c>
      <c r="AE13" s="11" t="s">
        <v>12</v>
      </c>
      <c r="AF13" s="11" t="s">
        <v>24</v>
      </c>
      <c r="AG13" s="11" t="s">
        <v>26</v>
      </c>
    </row>
    <row r="14" spans="1:33" x14ac:dyDescent="0.25">
      <c r="D14" s="11" t="s">
        <v>16</v>
      </c>
      <c r="E14" s="11" t="s">
        <v>7</v>
      </c>
      <c r="F14" s="11" t="s">
        <v>17</v>
      </c>
      <c r="G14" s="11" t="s">
        <v>121</v>
      </c>
      <c r="H14" s="11" t="s">
        <v>18</v>
      </c>
      <c r="I14" s="11" t="s">
        <v>19</v>
      </c>
      <c r="J14" s="11" t="s">
        <v>8</v>
      </c>
      <c r="K14" s="11" t="s">
        <v>133</v>
      </c>
      <c r="L14" s="11" t="s">
        <v>20</v>
      </c>
      <c r="M14" s="11" t="s">
        <v>11</v>
      </c>
      <c r="N14" s="11" t="s">
        <v>21</v>
      </c>
      <c r="O14" s="11" t="s">
        <v>23</v>
      </c>
      <c r="P14" s="11" t="s">
        <v>12</v>
      </c>
      <c r="Q14" s="11" t="s">
        <v>24</v>
      </c>
      <c r="R14" s="11" t="s">
        <v>25</v>
      </c>
    </row>
    <row r="15" spans="1:33" x14ac:dyDescent="0.25">
      <c r="A15" s="11" t="s">
        <v>39</v>
      </c>
      <c r="D15" s="11" t="s">
        <v>1561</v>
      </c>
      <c r="E15" s="11" t="s">
        <v>94</v>
      </c>
      <c r="F15" s="11" t="s">
        <v>1562</v>
      </c>
      <c r="H15" s="11" t="s">
        <v>1165</v>
      </c>
      <c r="I15" s="11" t="s">
        <v>1166</v>
      </c>
      <c r="J15" s="11" t="s">
        <v>9</v>
      </c>
      <c r="K15" s="11" t="s">
        <v>135</v>
      </c>
      <c r="L15" s="11" t="s">
        <v>1167</v>
      </c>
      <c r="M15" s="11" t="s">
        <v>1566</v>
      </c>
      <c r="O15" s="11" t="s">
        <v>45</v>
      </c>
      <c r="P15" s="11" t="s">
        <v>69</v>
      </c>
      <c r="Q15" s="11" t="s">
        <v>1178</v>
      </c>
      <c r="R15" s="11" t="s">
        <v>1179</v>
      </c>
    </row>
    <row r="16" spans="1:33" x14ac:dyDescent="0.25">
      <c r="A16" s="11" t="s">
        <v>39</v>
      </c>
      <c r="D16" s="11" t="s">
        <v>2424</v>
      </c>
      <c r="E16" s="11" t="s">
        <v>94</v>
      </c>
      <c r="F16" s="11" t="s">
        <v>2425</v>
      </c>
      <c r="H16" s="11" t="s">
        <v>2121</v>
      </c>
      <c r="I16" s="11" t="s">
        <v>1729</v>
      </c>
      <c r="J16" s="11" t="s">
        <v>45</v>
      </c>
      <c r="K16" s="11" t="s">
        <v>135</v>
      </c>
      <c r="L16" s="11" t="s">
        <v>2122</v>
      </c>
      <c r="M16" s="11" t="s">
        <v>2426</v>
      </c>
      <c r="O16" s="11" t="s">
        <v>45</v>
      </c>
      <c r="P16" s="11" t="s">
        <v>319</v>
      </c>
      <c r="Q16" s="11" t="s">
        <v>2123</v>
      </c>
      <c r="R16" s="11" t="s">
        <v>2124</v>
      </c>
    </row>
    <row r="17" spans="1:18" x14ac:dyDescent="0.25">
      <c r="A17" s="11" t="s">
        <v>39</v>
      </c>
      <c r="D17" s="11" t="s">
        <v>2427</v>
      </c>
      <c r="E17" s="11" t="s">
        <v>94</v>
      </c>
      <c r="F17" s="11" t="s">
        <v>2428</v>
      </c>
      <c r="H17" s="11" t="s">
        <v>2121</v>
      </c>
      <c r="I17" s="11" t="s">
        <v>1729</v>
      </c>
      <c r="J17" s="11" t="s">
        <v>45</v>
      </c>
      <c r="K17" s="11" t="s">
        <v>135</v>
      </c>
      <c r="L17" s="11" t="s">
        <v>2125</v>
      </c>
      <c r="M17" s="11" t="s">
        <v>2429</v>
      </c>
      <c r="O17" s="11" t="s">
        <v>45</v>
      </c>
      <c r="P17" s="11" t="s">
        <v>319</v>
      </c>
      <c r="Q17" s="11" t="s">
        <v>2126</v>
      </c>
      <c r="R17" s="11" t="s">
        <v>2127</v>
      </c>
    </row>
    <row r="18" spans="1:18" x14ac:dyDescent="0.25">
      <c r="A18" s="11" t="s">
        <v>39</v>
      </c>
      <c r="D18" s="11" t="s">
        <v>2430</v>
      </c>
      <c r="E18" s="11" t="s">
        <v>94</v>
      </c>
      <c r="F18" s="11" t="s">
        <v>2430</v>
      </c>
      <c r="H18" s="11" t="s">
        <v>1122</v>
      </c>
      <c r="I18" s="11" t="s">
        <v>1123</v>
      </c>
      <c r="J18" s="11" t="s">
        <v>45</v>
      </c>
      <c r="K18" s="11" t="s">
        <v>135</v>
      </c>
      <c r="L18" s="11" t="s">
        <v>2128</v>
      </c>
      <c r="M18" s="11" t="s">
        <v>2431</v>
      </c>
      <c r="O18" s="11" t="s">
        <v>45</v>
      </c>
      <c r="P18" s="11" t="s">
        <v>319</v>
      </c>
      <c r="Q18" s="11" t="s">
        <v>2129</v>
      </c>
      <c r="R18" s="11" t="s">
        <v>2130</v>
      </c>
    </row>
    <row r="19" spans="1:18" x14ac:dyDescent="0.25">
      <c r="A19" s="11" t="s">
        <v>39</v>
      </c>
      <c r="D19" s="11" t="s">
        <v>2432</v>
      </c>
      <c r="E19" s="11" t="s">
        <v>94</v>
      </c>
      <c r="F19" s="11" t="s">
        <v>2432</v>
      </c>
      <c r="H19" s="11" t="s">
        <v>2121</v>
      </c>
      <c r="I19" s="11" t="s">
        <v>1729</v>
      </c>
      <c r="J19" s="11" t="s">
        <v>45</v>
      </c>
      <c r="K19" s="11" t="s">
        <v>135</v>
      </c>
      <c r="L19" s="11" t="s">
        <v>2131</v>
      </c>
      <c r="M19" s="11" t="s">
        <v>2433</v>
      </c>
      <c r="O19" s="11" t="s">
        <v>45</v>
      </c>
      <c r="P19" s="11" t="s">
        <v>319</v>
      </c>
      <c r="Q19" s="11" t="s">
        <v>2132</v>
      </c>
      <c r="R19" s="11" t="s">
        <v>2133</v>
      </c>
    </row>
    <row r="20" spans="1:18" x14ac:dyDescent="0.25">
      <c r="A20" s="11" t="s">
        <v>39</v>
      </c>
      <c r="D20" s="11" t="s">
        <v>129</v>
      </c>
      <c r="E20" s="11" t="s">
        <v>129</v>
      </c>
      <c r="F20" s="11" t="s">
        <v>129</v>
      </c>
      <c r="H20" s="11" t="s">
        <v>3458</v>
      </c>
      <c r="I20" s="11" t="s">
        <v>3459</v>
      </c>
      <c r="J20" s="11" t="s">
        <v>1586</v>
      </c>
      <c r="K20" s="11" t="s">
        <v>135</v>
      </c>
      <c r="L20" s="11" t="s">
        <v>3460</v>
      </c>
      <c r="M20" s="11" t="s">
        <v>4461</v>
      </c>
      <c r="O20" s="11" t="s">
        <v>45</v>
      </c>
      <c r="P20" s="11" t="s">
        <v>46</v>
      </c>
      <c r="Q20" s="11" t="s">
        <v>3461</v>
      </c>
    </row>
    <row r="21" spans="1:18" x14ac:dyDescent="0.25">
      <c r="A21" s="11" t="s">
        <v>39</v>
      </c>
      <c r="D21" s="11" t="s">
        <v>2226</v>
      </c>
      <c r="E21" s="11" t="s">
        <v>94</v>
      </c>
      <c r="F21" s="11" t="s">
        <v>2227</v>
      </c>
      <c r="H21" s="11" t="s">
        <v>1680</v>
      </c>
      <c r="I21" s="11" t="s">
        <v>1681</v>
      </c>
      <c r="J21" s="11" t="s">
        <v>45</v>
      </c>
      <c r="K21" s="11" t="s">
        <v>135</v>
      </c>
      <c r="L21" s="11" t="s">
        <v>1706</v>
      </c>
      <c r="M21" s="11" t="s">
        <v>2233</v>
      </c>
      <c r="O21" s="11" t="s">
        <v>45</v>
      </c>
      <c r="P21" s="11" t="s">
        <v>319</v>
      </c>
      <c r="Q21" s="11" t="s">
        <v>1707</v>
      </c>
      <c r="R21" s="11" t="s">
        <v>1690</v>
      </c>
    </row>
    <row r="22" spans="1:18" x14ac:dyDescent="0.25">
      <c r="A22" s="11" t="s">
        <v>39</v>
      </c>
      <c r="D22" s="11" t="s">
        <v>2212</v>
      </c>
      <c r="E22" s="11" t="s">
        <v>94</v>
      </c>
      <c r="F22" s="11" t="s">
        <v>2213</v>
      </c>
      <c r="H22" s="11" t="s">
        <v>1680</v>
      </c>
      <c r="I22" s="11" t="s">
        <v>1681</v>
      </c>
      <c r="J22" s="11" t="s">
        <v>45</v>
      </c>
      <c r="K22" s="11" t="s">
        <v>135</v>
      </c>
      <c r="L22" s="11" t="s">
        <v>1708</v>
      </c>
      <c r="M22" s="11" t="s">
        <v>2233</v>
      </c>
      <c r="O22" s="11" t="s">
        <v>45</v>
      </c>
      <c r="P22" s="11" t="s">
        <v>319</v>
      </c>
      <c r="Q22" s="11" t="s">
        <v>1709</v>
      </c>
      <c r="R22" s="11" t="s">
        <v>1684</v>
      </c>
    </row>
    <row r="23" spans="1:18" x14ac:dyDescent="0.25">
      <c r="A23" s="11" t="s">
        <v>39</v>
      </c>
      <c r="D23" s="11" t="s">
        <v>1447</v>
      </c>
      <c r="E23" s="11" t="s">
        <v>94</v>
      </c>
      <c r="F23" s="11" t="s">
        <v>1448</v>
      </c>
      <c r="H23" s="11" t="s">
        <v>783</v>
      </c>
      <c r="I23" s="11" t="s">
        <v>784</v>
      </c>
      <c r="J23" s="11" t="s">
        <v>9</v>
      </c>
      <c r="K23" s="11" t="s">
        <v>135</v>
      </c>
      <c r="L23" s="11" t="s">
        <v>802</v>
      </c>
      <c r="M23" s="11" t="s">
        <v>1449</v>
      </c>
      <c r="O23" s="11" t="s">
        <v>45</v>
      </c>
      <c r="P23" s="11" t="s">
        <v>46</v>
      </c>
      <c r="Q23" s="11" t="s">
        <v>803</v>
      </c>
      <c r="R23" s="11" t="s">
        <v>804</v>
      </c>
    </row>
    <row r="24" spans="1:18" x14ac:dyDescent="0.25">
      <c r="A24" s="11" t="s">
        <v>39</v>
      </c>
      <c r="D24" s="11" t="s">
        <v>2254</v>
      </c>
      <c r="E24" s="11" t="s">
        <v>94</v>
      </c>
      <c r="F24" s="11" t="s">
        <v>2254</v>
      </c>
      <c r="H24" s="11" t="s">
        <v>156</v>
      </c>
      <c r="I24" s="11" t="s">
        <v>157</v>
      </c>
      <c r="J24" s="11" t="s">
        <v>1586</v>
      </c>
      <c r="K24" s="11" t="s">
        <v>136</v>
      </c>
      <c r="L24" s="11" t="s">
        <v>1761</v>
      </c>
      <c r="M24" s="11" t="s">
        <v>2255</v>
      </c>
      <c r="O24" s="11" t="s">
        <v>45</v>
      </c>
      <c r="P24" s="11" t="s">
        <v>319</v>
      </c>
      <c r="Q24" s="11" t="s">
        <v>1766</v>
      </c>
      <c r="R24" s="11" t="s">
        <v>1762</v>
      </c>
    </row>
    <row r="25" spans="1:18" x14ac:dyDescent="0.25">
      <c r="A25" s="11" t="s">
        <v>39</v>
      </c>
      <c r="D25" s="11" t="s">
        <v>2269</v>
      </c>
      <c r="E25" s="11" t="s">
        <v>94</v>
      </c>
      <c r="F25" s="11" t="s">
        <v>2269</v>
      </c>
      <c r="H25" s="11" t="s">
        <v>1680</v>
      </c>
      <c r="I25" s="11" t="s">
        <v>1681</v>
      </c>
      <c r="J25" s="11" t="s">
        <v>45</v>
      </c>
      <c r="K25" s="11" t="s">
        <v>135</v>
      </c>
      <c r="M25" s="11" t="s">
        <v>2270</v>
      </c>
      <c r="O25" s="11" t="s">
        <v>45</v>
      </c>
      <c r="P25" s="11" t="s">
        <v>319</v>
      </c>
      <c r="Q25" s="11" t="s">
        <v>1787</v>
      </c>
      <c r="R25" s="11" t="s">
        <v>1788</v>
      </c>
    </row>
    <row r="26" spans="1:18" x14ac:dyDescent="0.25">
      <c r="A26" s="11" t="s">
        <v>39</v>
      </c>
      <c r="D26" s="11" t="s">
        <v>94</v>
      </c>
      <c r="E26" s="11" t="s">
        <v>94</v>
      </c>
      <c r="F26" s="11" t="s">
        <v>94</v>
      </c>
      <c r="H26" s="11" t="s">
        <v>330</v>
      </c>
      <c r="I26" s="11" t="s">
        <v>331</v>
      </c>
      <c r="J26" s="11" t="s">
        <v>1586</v>
      </c>
      <c r="K26" s="11" t="s">
        <v>135</v>
      </c>
      <c r="L26" s="11" t="s">
        <v>1592</v>
      </c>
      <c r="M26" s="11" t="s">
        <v>2168</v>
      </c>
      <c r="O26" s="11" t="s">
        <v>45</v>
      </c>
      <c r="P26" s="11" t="s">
        <v>319</v>
      </c>
      <c r="Q26" s="11" t="s">
        <v>1593</v>
      </c>
      <c r="R26" s="11" t="s">
        <v>1594</v>
      </c>
    </row>
    <row r="27" spans="1:18" x14ac:dyDescent="0.25">
      <c r="A27" s="11" t="s">
        <v>39</v>
      </c>
      <c r="D27" s="11" t="s">
        <v>1353</v>
      </c>
      <c r="E27" s="11" t="s">
        <v>94</v>
      </c>
      <c r="F27" s="11" t="s">
        <v>1353</v>
      </c>
      <c r="H27" s="11" t="s">
        <v>156</v>
      </c>
      <c r="I27" s="11" t="s">
        <v>157</v>
      </c>
      <c r="J27" s="11" t="s">
        <v>9</v>
      </c>
      <c r="K27" s="11" t="s">
        <v>136</v>
      </c>
      <c r="L27" s="11" t="s">
        <v>512</v>
      </c>
      <c r="M27" s="11" t="s">
        <v>1357</v>
      </c>
      <c r="O27" s="11" t="s">
        <v>45</v>
      </c>
      <c r="P27" s="11" t="s">
        <v>69</v>
      </c>
      <c r="Q27" s="11" t="s">
        <v>513</v>
      </c>
      <c r="R27" s="11" t="s">
        <v>514</v>
      </c>
    </row>
    <row r="28" spans="1:18" x14ac:dyDescent="0.25">
      <c r="A28" s="11" t="s">
        <v>39</v>
      </c>
      <c r="D28" s="11" t="s">
        <v>1353</v>
      </c>
      <c r="E28" s="11" t="s">
        <v>94</v>
      </c>
      <c r="F28" s="11" t="s">
        <v>1353</v>
      </c>
      <c r="H28" s="11" t="s">
        <v>156</v>
      </c>
      <c r="I28" s="11" t="s">
        <v>157</v>
      </c>
      <c r="J28" s="11" t="s">
        <v>9</v>
      </c>
      <c r="K28" s="11" t="s">
        <v>136</v>
      </c>
      <c r="L28" s="11" t="s">
        <v>515</v>
      </c>
      <c r="M28" s="11" t="s">
        <v>1358</v>
      </c>
      <c r="O28" s="11" t="s">
        <v>45</v>
      </c>
      <c r="P28" s="11" t="s">
        <v>69</v>
      </c>
      <c r="Q28" s="11" t="s">
        <v>516</v>
      </c>
      <c r="R28" s="11" t="s">
        <v>517</v>
      </c>
    </row>
    <row r="29" spans="1:18" x14ac:dyDescent="0.25">
      <c r="A29" s="11" t="s">
        <v>39</v>
      </c>
      <c r="D29" s="11" t="s">
        <v>1360</v>
      </c>
      <c r="E29" s="11" t="s">
        <v>94</v>
      </c>
      <c r="F29" s="11" t="s">
        <v>1361</v>
      </c>
      <c r="H29" s="11" t="s">
        <v>523</v>
      </c>
      <c r="I29" s="11" t="s">
        <v>524</v>
      </c>
      <c r="J29" s="11" t="s">
        <v>9</v>
      </c>
      <c r="K29" s="11" t="s">
        <v>135</v>
      </c>
      <c r="L29" s="11" t="s">
        <v>525</v>
      </c>
      <c r="M29" s="11" t="s">
        <v>1362</v>
      </c>
      <c r="O29" s="11" t="s">
        <v>45</v>
      </c>
      <c r="P29" s="11" t="s">
        <v>46</v>
      </c>
      <c r="Q29" s="11" t="s">
        <v>526</v>
      </c>
      <c r="R29" s="11" t="s">
        <v>527</v>
      </c>
    </row>
    <row r="30" spans="1:18" x14ac:dyDescent="0.25">
      <c r="A30" s="11" t="s">
        <v>39</v>
      </c>
      <c r="D30" s="11" t="s">
        <v>2216</v>
      </c>
      <c r="E30" s="11" t="s">
        <v>94</v>
      </c>
      <c r="F30" s="11" t="s">
        <v>2217</v>
      </c>
      <c r="H30" s="11" t="s">
        <v>1680</v>
      </c>
      <c r="I30" s="11" t="s">
        <v>1681</v>
      </c>
      <c r="J30" s="11" t="s">
        <v>45</v>
      </c>
      <c r="K30" s="11" t="s">
        <v>135</v>
      </c>
      <c r="L30" s="11" t="s">
        <v>1686</v>
      </c>
      <c r="M30" s="11" t="s">
        <v>2218</v>
      </c>
      <c r="O30" s="11" t="s">
        <v>45</v>
      </c>
      <c r="P30" s="11" t="s">
        <v>319</v>
      </c>
      <c r="Q30" s="11" t="s">
        <v>1687</v>
      </c>
      <c r="R30" s="11" t="s">
        <v>1684</v>
      </c>
    </row>
    <row r="31" spans="1:18" x14ac:dyDescent="0.25">
      <c r="A31" s="11" t="s">
        <v>39</v>
      </c>
      <c r="D31" s="11" t="s">
        <v>2219</v>
      </c>
      <c r="E31" s="11" t="s">
        <v>94</v>
      </c>
      <c r="F31" s="11" t="s">
        <v>2220</v>
      </c>
      <c r="H31" s="11" t="s">
        <v>1680</v>
      </c>
      <c r="I31" s="11" t="s">
        <v>1681</v>
      </c>
      <c r="J31" s="11" t="s">
        <v>45</v>
      </c>
      <c r="K31" s="11" t="s">
        <v>135</v>
      </c>
      <c r="L31" s="11" t="s">
        <v>1688</v>
      </c>
      <c r="M31" s="11" t="s">
        <v>2221</v>
      </c>
      <c r="O31" s="11" t="s">
        <v>45</v>
      </c>
      <c r="P31" s="11" t="s">
        <v>319</v>
      </c>
      <c r="Q31" s="11" t="s">
        <v>1689</v>
      </c>
      <c r="R31" s="11" t="s">
        <v>1690</v>
      </c>
    </row>
    <row r="32" spans="1:18" x14ac:dyDescent="0.25">
      <c r="A32" s="11" t="s">
        <v>39</v>
      </c>
      <c r="D32" s="11" t="s">
        <v>1513</v>
      </c>
      <c r="E32" s="11" t="s">
        <v>94</v>
      </c>
      <c r="F32" s="11" t="s">
        <v>1513</v>
      </c>
      <c r="H32" s="11" t="s">
        <v>156</v>
      </c>
      <c r="I32" s="11" t="s">
        <v>157</v>
      </c>
      <c r="J32" s="11" t="s">
        <v>9</v>
      </c>
      <c r="K32" s="11" t="s">
        <v>136</v>
      </c>
      <c r="L32" s="11" t="s">
        <v>1007</v>
      </c>
      <c r="M32" s="11" t="s">
        <v>1514</v>
      </c>
      <c r="O32" s="11" t="s">
        <v>45</v>
      </c>
      <c r="P32" s="11" t="s">
        <v>69</v>
      </c>
      <c r="Q32" s="11" t="s">
        <v>1008</v>
      </c>
      <c r="R32" s="11" t="s">
        <v>1009</v>
      </c>
    </row>
    <row r="33" spans="1:18" x14ac:dyDescent="0.25">
      <c r="A33" s="11" t="s">
        <v>39</v>
      </c>
      <c r="D33" s="11" t="s">
        <v>1515</v>
      </c>
      <c r="E33" s="11" t="s">
        <v>94</v>
      </c>
      <c r="F33" s="11" t="s">
        <v>1515</v>
      </c>
      <c r="H33" s="11" t="s">
        <v>156</v>
      </c>
      <c r="I33" s="11" t="s">
        <v>157</v>
      </c>
      <c r="J33" s="11" t="s">
        <v>9</v>
      </c>
      <c r="K33" s="11" t="s">
        <v>136</v>
      </c>
      <c r="L33" s="11" t="s">
        <v>1010</v>
      </c>
      <c r="M33" s="11" t="s">
        <v>1516</v>
      </c>
      <c r="O33" s="11" t="s">
        <v>45</v>
      </c>
      <c r="P33" s="11" t="s">
        <v>69</v>
      </c>
      <c r="Q33" s="11" t="s">
        <v>1011</v>
      </c>
      <c r="R33" s="11" t="s">
        <v>1012</v>
      </c>
    </row>
    <row r="34" spans="1:18" x14ac:dyDescent="0.25">
      <c r="A34" s="11" t="s">
        <v>39</v>
      </c>
      <c r="D34" s="11" t="s">
        <v>2329</v>
      </c>
      <c r="E34" s="11" t="s">
        <v>94</v>
      </c>
      <c r="F34" s="11" t="s">
        <v>2329</v>
      </c>
      <c r="H34" s="11" t="s">
        <v>156</v>
      </c>
      <c r="I34" s="11" t="s">
        <v>157</v>
      </c>
      <c r="J34" s="11" t="s">
        <v>1600</v>
      </c>
      <c r="K34" s="11" t="s">
        <v>136</v>
      </c>
      <c r="L34" s="11" t="s">
        <v>1953</v>
      </c>
      <c r="M34" s="11" t="s">
        <v>2255</v>
      </c>
      <c r="O34" s="11" t="s">
        <v>45</v>
      </c>
      <c r="P34" s="11" t="s">
        <v>69</v>
      </c>
      <c r="Q34" s="11" t="s">
        <v>1954</v>
      </c>
      <c r="R34" s="11" t="s">
        <v>1955</v>
      </c>
    </row>
    <row r="35" spans="1:18" x14ac:dyDescent="0.25">
      <c r="A35" s="11" t="s">
        <v>39</v>
      </c>
      <c r="D35" s="11" t="s">
        <v>1487</v>
      </c>
      <c r="E35" s="11" t="s">
        <v>94</v>
      </c>
      <c r="F35" s="11" t="s">
        <v>1487</v>
      </c>
      <c r="H35" s="11" t="s">
        <v>1701</v>
      </c>
      <c r="I35" s="11" t="s">
        <v>1702</v>
      </c>
      <c r="J35" s="11" t="s">
        <v>1586</v>
      </c>
      <c r="K35" s="11" t="s">
        <v>135</v>
      </c>
      <c r="L35" s="11" t="s">
        <v>1961</v>
      </c>
      <c r="M35" s="11" t="s">
        <v>2345</v>
      </c>
      <c r="O35" s="11" t="s">
        <v>45</v>
      </c>
      <c r="P35" s="11" t="s">
        <v>46</v>
      </c>
      <c r="Q35" s="11" t="s">
        <v>1962</v>
      </c>
      <c r="R35" s="11" t="s">
        <v>1963</v>
      </c>
    </row>
    <row r="36" spans="1:18" x14ac:dyDescent="0.25">
      <c r="A36" s="11" t="s">
        <v>39</v>
      </c>
      <c r="D36" s="11" t="s">
        <v>2363</v>
      </c>
      <c r="E36" s="11" t="s">
        <v>94</v>
      </c>
      <c r="F36" s="11" t="s">
        <v>2364</v>
      </c>
      <c r="H36" s="11" t="s">
        <v>2016</v>
      </c>
      <c r="I36" s="11" t="s">
        <v>2017</v>
      </c>
      <c r="J36" s="11" t="s">
        <v>45</v>
      </c>
      <c r="K36" s="11" t="s">
        <v>135</v>
      </c>
      <c r="L36" s="11" t="s">
        <v>2018</v>
      </c>
      <c r="M36" s="11" t="s">
        <v>2365</v>
      </c>
      <c r="O36" s="11" t="s">
        <v>45</v>
      </c>
      <c r="P36" s="11" t="s">
        <v>319</v>
      </c>
      <c r="Q36" s="11" t="s">
        <v>2019</v>
      </c>
      <c r="R36" s="11" t="s">
        <v>2020</v>
      </c>
    </row>
    <row r="37" spans="1:18" x14ac:dyDescent="0.25">
      <c r="A37" s="11" t="s">
        <v>39</v>
      </c>
      <c r="D37" s="11" t="s">
        <v>2366</v>
      </c>
      <c r="E37" s="11" t="s">
        <v>94</v>
      </c>
      <c r="F37" s="11" t="s">
        <v>2367</v>
      </c>
      <c r="H37" s="11" t="s">
        <v>2016</v>
      </c>
      <c r="I37" s="11" t="s">
        <v>2017</v>
      </c>
      <c r="J37" s="11" t="s">
        <v>45</v>
      </c>
      <c r="K37" s="11" t="s">
        <v>135</v>
      </c>
      <c r="L37" s="11" t="s">
        <v>2021</v>
      </c>
      <c r="M37" s="11" t="s">
        <v>2368</v>
      </c>
      <c r="O37" s="11" t="s">
        <v>45</v>
      </c>
      <c r="P37" s="11" t="s">
        <v>319</v>
      </c>
      <c r="Q37" s="11" t="s">
        <v>2022</v>
      </c>
      <c r="R37" s="11" t="s">
        <v>2023</v>
      </c>
    </row>
    <row r="38" spans="1:18" x14ac:dyDescent="0.25">
      <c r="A38" s="11" t="s">
        <v>39</v>
      </c>
      <c r="D38" s="11" t="s">
        <v>2369</v>
      </c>
      <c r="E38" s="11" t="s">
        <v>94</v>
      </c>
      <c r="F38" s="11" t="s">
        <v>2370</v>
      </c>
      <c r="H38" s="11" t="s">
        <v>2016</v>
      </c>
      <c r="I38" s="11" t="s">
        <v>2017</v>
      </c>
      <c r="J38" s="11" t="s">
        <v>45</v>
      </c>
      <c r="K38" s="11" t="s">
        <v>135</v>
      </c>
      <c r="L38" s="11" t="s">
        <v>2024</v>
      </c>
      <c r="M38" s="11" t="s">
        <v>2371</v>
      </c>
      <c r="O38" s="11" t="s">
        <v>45</v>
      </c>
      <c r="P38" s="11" t="s">
        <v>319</v>
      </c>
      <c r="Q38" s="11" t="s">
        <v>2025</v>
      </c>
      <c r="R38" s="11" t="s">
        <v>2026</v>
      </c>
    </row>
    <row r="39" spans="1:18" x14ac:dyDescent="0.25">
      <c r="A39" s="11" t="s">
        <v>39</v>
      </c>
      <c r="D39" s="11" t="s">
        <v>1508</v>
      </c>
      <c r="E39" s="11" t="s">
        <v>94</v>
      </c>
      <c r="F39" s="11" t="s">
        <v>1576</v>
      </c>
      <c r="H39" s="11" t="s">
        <v>1165</v>
      </c>
      <c r="I39" s="11" t="s">
        <v>1166</v>
      </c>
      <c r="J39" s="11" t="s">
        <v>9</v>
      </c>
      <c r="K39" s="11" t="s">
        <v>135</v>
      </c>
      <c r="L39" s="11" t="s">
        <v>1211</v>
      </c>
      <c r="M39" s="11" t="s">
        <v>1577</v>
      </c>
      <c r="O39" s="11" t="s">
        <v>45</v>
      </c>
      <c r="P39" s="11" t="s">
        <v>69</v>
      </c>
      <c r="Q39" s="11" t="s">
        <v>1212</v>
      </c>
      <c r="R39" s="11" t="s">
        <v>1213</v>
      </c>
    </row>
    <row r="40" spans="1:18" x14ac:dyDescent="0.25">
      <c r="A40" s="11" t="s">
        <v>39</v>
      </c>
      <c r="D40" s="11" t="s">
        <v>2175</v>
      </c>
      <c r="E40" s="11" t="s">
        <v>94</v>
      </c>
      <c r="F40" s="11" t="s">
        <v>2175</v>
      </c>
      <c r="H40" s="11" t="s">
        <v>241</v>
      </c>
      <c r="I40" s="11" t="s">
        <v>242</v>
      </c>
      <c r="J40" s="11" t="s">
        <v>1600</v>
      </c>
      <c r="K40" s="11" t="s">
        <v>136</v>
      </c>
      <c r="L40" s="11" t="s">
        <v>1607</v>
      </c>
      <c r="M40" s="11" t="s">
        <v>2176</v>
      </c>
      <c r="O40" s="11" t="s">
        <v>45</v>
      </c>
      <c r="P40" s="11" t="s">
        <v>69</v>
      </c>
      <c r="Q40" s="11" t="s">
        <v>1608</v>
      </c>
      <c r="R40" s="11" t="s">
        <v>1609</v>
      </c>
    </row>
    <row r="41" spans="1:18" x14ac:dyDescent="0.25">
      <c r="A41" s="11" t="s">
        <v>39</v>
      </c>
      <c r="D41" s="11" t="s">
        <v>2177</v>
      </c>
      <c r="E41" s="11" t="s">
        <v>94</v>
      </c>
      <c r="F41" s="11" t="s">
        <v>2177</v>
      </c>
      <c r="H41" s="11" t="s">
        <v>241</v>
      </c>
      <c r="I41" s="11" t="s">
        <v>242</v>
      </c>
      <c r="J41" s="11" t="s">
        <v>1600</v>
      </c>
      <c r="K41" s="11" t="s">
        <v>136</v>
      </c>
      <c r="L41" s="11" t="s">
        <v>1610</v>
      </c>
      <c r="M41" s="11" t="s">
        <v>2178</v>
      </c>
      <c r="O41" s="11" t="s">
        <v>45</v>
      </c>
      <c r="P41" s="11" t="s">
        <v>69</v>
      </c>
      <c r="Q41" s="11" t="s">
        <v>1611</v>
      </c>
      <c r="R41" s="11" t="s">
        <v>1612</v>
      </c>
    </row>
    <row r="42" spans="1:18" x14ac:dyDescent="0.25">
      <c r="A42" s="11" t="s">
        <v>39</v>
      </c>
      <c r="D42" s="11" t="s">
        <v>2204</v>
      </c>
      <c r="E42" s="11" t="s">
        <v>94</v>
      </c>
      <c r="F42" s="11" t="s">
        <v>2204</v>
      </c>
      <c r="H42" s="11" t="s">
        <v>1651</v>
      </c>
      <c r="I42" s="11" t="s">
        <v>1652</v>
      </c>
      <c r="J42" s="11" t="s">
        <v>45</v>
      </c>
      <c r="K42" s="11" t="s">
        <v>137</v>
      </c>
      <c r="L42" s="11" t="s">
        <v>1659</v>
      </c>
      <c r="M42" s="11" t="s">
        <v>2202</v>
      </c>
      <c r="O42" s="11" t="s">
        <v>45</v>
      </c>
      <c r="P42" s="11" t="s">
        <v>319</v>
      </c>
      <c r="Q42" s="11" t="s">
        <v>1660</v>
      </c>
      <c r="R42" s="11" t="s">
        <v>1661</v>
      </c>
    </row>
    <row r="43" spans="1:18" x14ac:dyDescent="0.25">
      <c r="A43" s="11" t="s">
        <v>39</v>
      </c>
      <c r="D43" s="11" t="s">
        <v>2207</v>
      </c>
      <c r="E43" s="11" t="s">
        <v>94</v>
      </c>
      <c r="F43" s="11" t="s">
        <v>2208</v>
      </c>
      <c r="H43" s="11" t="s">
        <v>783</v>
      </c>
      <c r="I43" s="11" t="s">
        <v>784</v>
      </c>
      <c r="J43" s="11" t="s">
        <v>45</v>
      </c>
      <c r="K43" s="11" t="s">
        <v>135</v>
      </c>
      <c r="L43" s="11" t="s">
        <v>1672</v>
      </c>
      <c r="M43" s="11" t="s">
        <v>2209</v>
      </c>
      <c r="O43" s="11" t="s">
        <v>45</v>
      </c>
      <c r="P43" s="11" t="s">
        <v>319</v>
      </c>
      <c r="Q43" s="11" t="s">
        <v>1673</v>
      </c>
      <c r="R43" s="11" t="s">
        <v>1674</v>
      </c>
    </row>
    <row r="44" spans="1:18" x14ac:dyDescent="0.25">
      <c r="A44" s="11" t="s">
        <v>39</v>
      </c>
      <c r="D44" s="11" t="s">
        <v>2212</v>
      </c>
      <c r="E44" s="11" t="s">
        <v>94</v>
      </c>
      <c r="F44" s="11" t="s">
        <v>2213</v>
      </c>
      <c r="H44" s="11" t="s">
        <v>1680</v>
      </c>
      <c r="I44" s="11" t="s">
        <v>1681</v>
      </c>
      <c r="J44" s="11" t="s">
        <v>45</v>
      </c>
      <c r="K44" s="11" t="s">
        <v>135</v>
      </c>
      <c r="L44" s="11" t="s">
        <v>1682</v>
      </c>
      <c r="M44" s="11" t="s">
        <v>2214</v>
      </c>
      <c r="O44" s="11" t="s">
        <v>45</v>
      </c>
      <c r="P44" s="11" t="s">
        <v>319</v>
      </c>
      <c r="Q44" s="11" t="s">
        <v>1683</v>
      </c>
      <c r="R44" s="11" t="s">
        <v>1684</v>
      </c>
    </row>
    <row r="45" spans="1:18" x14ac:dyDescent="0.25">
      <c r="A45" s="11" t="s">
        <v>39</v>
      </c>
      <c r="D45" s="11" t="s">
        <v>2222</v>
      </c>
      <c r="E45" s="11" t="s">
        <v>94</v>
      </c>
      <c r="F45" s="11" t="s">
        <v>2205</v>
      </c>
      <c r="H45" s="11" t="s">
        <v>1680</v>
      </c>
      <c r="I45" s="11" t="s">
        <v>1681</v>
      </c>
      <c r="J45" s="11" t="s">
        <v>45</v>
      </c>
      <c r="K45" s="11" t="s">
        <v>135</v>
      </c>
      <c r="L45" s="11" t="s">
        <v>1712</v>
      </c>
      <c r="M45" s="11" t="s">
        <v>2233</v>
      </c>
      <c r="O45" s="11" t="s">
        <v>45</v>
      </c>
      <c r="P45" s="11" t="s">
        <v>319</v>
      </c>
      <c r="Q45" s="11" t="s">
        <v>1713</v>
      </c>
      <c r="R45" s="11" t="s">
        <v>1690</v>
      </c>
    </row>
    <row r="46" spans="1:18" x14ac:dyDescent="0.25">
      <c r="A46" s="11" t="s">
        <v>39</v>
      </c>
      <c r="D46" s="11" t="s">
        <v>2224</v>
      </c>
      <c r="E46" s="11" t="s">
        <v>94</v>
      </c>
      <c r="F46" s="11" t="s">
        <v>2224</v>
      </c>
      <c r="H46" s="11" t="s">
        <v>1680</v>
      </c>
      <c r="I46" s="11" t="s">
        <v>1681</v>
      </c>
      <c r="J46" s="11" t="s">
        <v>45</v>
      </c>
      <c r="K46" s="11" t="s">
        <v>135</v>
      </c>
      <c r="L46" s="11" t="s">
        <v>1714</v>
      </c>
      <c r="M46" s="11" t="s">
        <v>2233</v>
      </c>
      <c r="O46" s="11" t="s">
        <v>45</v>
      </c>
      <c r="P46" s="11" t="s">
        <v>319</v>
      </c>
      <c r="Q46" s="11" t="s">
        <v>1715</v>
      </c>
      <c r="R46" s="11" t="s">
        <v>1690</v>
      </c>
    </row>
    <row r="47" spans="1:18" x14ac:dyDescent="0.25">
      <c r="A47" s="11" t="s">
        <v>39</v>
      </c>
      <c r="D47" s="11" t="s">
        <v>2229</v>
      </c>
      <c r="E47" s="11" t="s">
        <v>94</v>
      </c>
      <c r="F47" s="11" t="s">
        <v>2224</v>
      </c>
      <c r="H47" s="11" t="s">
        <v>1680</v>
      </c>
      <c r="I47" s="11" t="s">
        <v>1681</v>
      </c>
      <c r="J47" s="11" t="s">
        <v>45</v>
      </c>
      <c r="K47" s="11" t="s">
        <v>135</v>
      </c>
      <c r="L47" s="11" t="s">
        <v>1716</v>
      </c>
      <c r="M47" s="11" t="s">
        <v>2233</v>
      </c>
      <c r="O47" s="11" t="s">
        <v>45</v>
      </c>
      <c r="P47" s="11" t="s">
        <v>319</v>
      </c>
      <c r="Q47" s="11" t="s">
        <v>1717</v>
      </c>
      <c r="R47" s="11" t="s">
        <v>1690</v>
      </c>
    </row>
    <row r="48" spans="1:18" x14ac:dyDescent="0.25">
      <c r="A48" s="11" t="s">
        <v>39</v>
      </c>
      <c r="D48" s="11" t="s">
        <v>2234</v>
      </c>
      <c r="E48" s="11" t="s">
        <v>94</v>
      </c>
      <c r="F48" s="11" t="s">
        <v>2235</v>
      </c>
      <c r="H48" s="11" t="s">
        <v>1718</v>
      </c>
      <c r="I48" s="11" t="s">
        <v>1719</v>
      </c>
      <c r="J48" s="11" t="s">
        <v>45</v>
      </c>
      <c r="K48" s="11" t="s">
        <v>135</v>
      </c>
      <c r="L48" s="11" t="s">
        <v>1720</v>
      </c>
      <c r="M48" s="11" t="s">
        <v>2236</v>
      </c>
      <c r="O48" s="11" t="s">
        <v>45</v>
      </c>
      <c r="P48" s="11" t="s">
        <v>319</v>
      </c>
      <c r="Q48" s="11" t="s">
        <v>1721</v>
      </c>
      <c r="R48" s="11" t="s">
        <v>1722</v>
      </c>
    </row>
    <row r="49" spans="1:18" x14ac:dyDescent="0.25">
      <c r="A49" s="11" t="s">
        <v>39</v>
      </c>
      <c r="D49" s="11" t="s">
        <v>2205</v>
      </c>
      <c r="E49" s="11" t="s">
        <v>94</v>
      </c>
      <c r="F49" s="11" t="s">
        <v>2239</v>
      </c>
      <c r="H49" s="11" t="s">
        <v>1728</v>
      </c>
      <c r="I49" s="11" t="s">
        <v>1729</v>
      </c>
      <c r="J49" s="11" t="s">
        <v>45</v>
      </c>
      <c r="K49" s="11" t="s">
        <v>135</v>
      </c>
      <c r="L49" s="11" t="s">
        <v>1730</v>
      </c>
      <c r="M49" s="11" t="s">
        <v>2240</v>
      </c>
      <c r="O49" s="11" t="s">
        <v>45</v>
      </c>
      <c r="P49" s="11" t="s">
        <v>319</v>
      </c>
      <c r="Q49" s="11" t="s">
        <v>1731</v>
      </c>
      <c r="R49" s="11" t="s">
        <v>1732</v>
      </c>
    </row>
    <row r="50" spans="1:18" x14ac:dyDescent="0.25">
      <c r="A50" s="11" t="s">
        <v>39</v>
      </c>
      <c r="D50" s="11" t="s">
        <v>2241</v>
      </c>
      <c r="E50" s="11" t="s">
        <v>94</v>
      </c>
      <c r="F50" s="11" t="s">
        <v>2241</v>
      </c>
      <c r="H50" s="11" t="s">
        <v>156</v>
      </c>
      <c r="I50" s="11" t="s">
        <v>157</v>
      </c>
      <c r="J50" s="11" t="s">
        <v>1580</v>
      </c>
      <c r="K50" s="11" t="s">
        <v>136</v>
      </c>
      <c r="L50" s="11" t="s">
        <v>1733</v>
      </c>
      <c r="M50" s="11" t="s">
        <v>2242</v>
      </c>
      <c r="O50" s="11" t="s">
        <v>45</v>
      </c>
      <c r="P50" s="11" t="s">
        <v>319</v>
      </c>
      <c r="Q50" s="11" t="s">
        <v>1734</v>
      </c>
      <c r="R50" s="11" t="s">
        <v>1735</v>
      </c>
    </row>
    <row r="51" spans="1:18" x14ac:dyDescent="0.25">
      <c r="A51" s="11" t="s">
        <v>39</v>
      </c>
      <c r="D51" s="11" t="s">
        <v>2251</v>
      </c>
      <c r="E51" s="11" t="s">
        <v>94</v>
      </c>
      <c r="F51" s="11" t="s">
        <v>2251</v>
      </c>
      <c r="H51" s="11" t="s">
        <v>156</v>
      </c>
      <c r="I51" s="11" t="s">
        <v>157</v>
      </c>
      <c r="J51" s="11" t="s">
        <v>1586</v>
      </c>
      <c r="K51" s="11" t="s">
        <v>136</v>
      </c>
      <c r="L51" s="11" t="s">
        <v>1761</v>
      </c>
      <c r="M51" s="11" t="s">
        <v>2252</v>
      </c>
      <c r="O51" s="11" t="s">
        <v>45</v>
      </c>
      <c r="P51" s="11" t="s">
        <v>319</v>
      </c>
      <c r="Q51" s="11" t="s">
        <v>1634</v>
      </c>
      <c r="R51" s="11" t="s">
        <v>1762</v>
      </c>
    </row>
    <row r="52" spans="1:18" x14ac:dyDescent="0.25">
      <c r="A52" s="11" t="s">
        <v>39</v>
      </c>
      <c r="D52" s="11" t="s">
        <v>2265</v>
      </c>
      <c r="E52" s="11" t="s">
        <v>94</v>
      </c>
      <c r="F52" s="11" t="s">
        <v>2265</v>
      </c>
      <c r="H52" s="11" t="s">
        <v>1779</v>
      </c>
      <c r="I52" s="11" t="s">
        <v>1780</v>
      </c>
      <c r="J52" s="11" t="s">
        <v>1586</v>
      </c>
      <c r="K52" s="11" t="s">
        <v>166</v>
      </c>
      <c r="L52" s="11" t="s">
        <v>1781</v>
      </c>
      <c r="M52" s="11" t="s">
        <v>2266</v>
      </c>
      <c r="O52" s="11" t="s">
        <v>45</v>
      </c>
      <c r="P52" s="11" t="s">
        <v>319</v>
      </c>
      <c r="Q52" s="11" t="s">
        <v>1782</v>
      </c>
      <c r="R52" s="11" t="s">
        <v>1783</v>
      </c>
    </row>
    <row r="53" spans="1:18" x14ac:dyDescent="0.25">
      <c r="A53" s="11" t="s">
        <v>39</v>
      </c>
      <c r="D53" s="11" t="s">
        <v>1353</v>
      </c>
      <c r="E53" s="11" t="s">
        <v>94</v>
      </c>
      <c r="F53" s="11" t="s">
        <v>1353</v>
      </c>
      <c r="H53" s="11" t="s">
        <v>156</v>
      </c>
      <c r="I53" s="11" t="s">
        <v>157</v>
      </c>
      <c r="J53" s="11" t="s">
        <v>9</v>
      </c>
      <c r="K53" s="11" t="s">
        <v>136</v>
      </c>
      <c r="L53" s="11" t="s">
        <v>873</v>
      </c>
      <c r="M53" s="11" t="s">
        <v>1467</v>
      </c>
      <c r="O53" s="11" t="s">
        <v>45</v>
      </c>
      <c r="P53" s="11" t="s">
        <v>69</v>
      </c>
      <c r="Q53" s="11" t="s">
        <v>874</v>
      </c>
      <c r="R53" s="11" t="s">
        <v>875</v>
      </c>
    </row>
    <row r="54" spans="1:18" x14ac:dyDescent="0.25">
      <c r="A54" s="11" t="s">
        <v>39</v>
      </c>
      <c r="D54" s="11" t="s">
        <v>2269</v>
      </c>
      <c r="E54" s="11" t="s">
        <v>94</v>
      </c>
      <c r="F54" s="11" t="s">
        <v>2269</v>
      </c>
      <c r="H54" s="11" t="s">
        <v>1680</v>
      </c>
      <c r="I54" s="11" t="s">
        <v>1681</v>
      </c>
      <c r="J54" s="11" t="s">
        <v>45</v>
      </c>
      <c r="K54" s="11" t="s">
        <v>135</v>
      </c>
      <c r="M54" s="11" t="s">
        <v>2271</v>
      </c>
      <c r="O54" s="11" t="s">
        <v>45</v>
      </c>
      <c r="P54" s="11" t="s">
        <v>319</v>
      </c>
      <c r="Q54" s="11" t="s">
        <v>1789</v>
      </c>
      <c r="R54" s="11" t="s">
        <v>1788</v>
      </c>
    </row>
    <row r="55" spans="1:18" x14ac:dyDescent="0.25">
      <c r="A55" s="11" t="s">
        <v>39</v>
      </c>
      <c r="D55" s="11" t="s">
        <v>1524</v>
      </c>
      <c r="E55" s="11" t="s">
        <v>94</v>
      </c>
      <c r="F55" s="11" t="s">
        <v>1524</v>
      </c>
      <c r="H55" s="11" t="s">
        <v>156</v>
      </c>
      <c r="I55" s="11" t="s">
        <v>157</v>
      </c>
      <c r="J55" s="11" t="s">
        <v>9</v>
      </c>
      <c r="K55" s="11" t="s">
        <v>136</v>
      </c>
      <c r="L55" s="11" t="s">
        <v>1028</v>
      </c>
      <c r="M55" s="11" t="s">
        <v>1525</v>
      </c>
      <c r="O55" s="11" t="s">
        <v>45</v>
      </c>
      <c r="P55" s="11" t="s">
        <v>69</v>
      </c>
      <c r="Q55" s="11" t="s">
        <v>1029</v>
      </c>
      <c r="R55" s="11" t="s">
        <v>1030</v>
      </c>
    </row>
    <row r="56" spans="1:18" x14ac:dyDescent="0.25">
      <c r="A56" s="11" t="s">
        <v>39</v>
      </c>
      <c r="D56" s="11" t="s">
        <v>2329</v>
      </c>
      <c r="E56" s="11" t="s">
        <v>94</v>
      </c>
      <c r="F56" s="11" t="s">
        <v>2329</v>
      </c>
      <c r="H56" s="11" t="s">
        <v>156</v>
      </c>
      <c r="I56" s="11" t="s">
        <v>157</v>
      </c>
      <c r="J56" s="11" t="s">
        <v>1600</v>
      </c>
      <c r="K56" s="11" t="s">
        <v>136</v>
      </c>
      <c r="L56" s="11" t="s">
        <v>1929</v>
      </c>
      <c r="M56" s="11" t="s">
        <v>2335</v>
      </c>
      <c r="O56" s="11" t="s">
        <v>45</v>
      </c>
      <c r="P56" s="11" t="s">
        <v>69</v>
      </c>
      <c r="Q56" s="11" t="s">
        <v>1930</v>
      </c>
      <c r="R56" s="11" t="s">
        <v>1931</v>
      </c>
    </row>
    <row r="57" spans="1:18" x14ac:dyDescent="0.25">
      <c r="A57" s="11" t="s">
        <v>39</v>
      </c>
      <c r="D57" s="11" t="s">
        <v>1353</v>
      </c>
      <c r="E57" s="11" t="s">
        <v>94</v>
      </c>
      <c r="F57" s="11" t="s">
        <v>1353</v>
      </c>
      <c r="H57" s="11" t="s">
        <v>156</v>
      </c>
      <c r="I57" s="11" t="s">
        <v>157</v>
      </c>
      <c r="J57" s="11" t="s">
        <v>1600</v>
      </c>
      <c r="K57" s="11" t="s">
        <v>136</v>
      </c>
      <c r="L57" s="11" t="s">
        <v>1980</v>
      </c>
      <c r="M57" s="11" t="s">
        <v>2351</v>
      </c>
      <c r="O57" s="11" t="s">
        <v>45</v>
      </c>
      <c r="P57" s="11" t="s">
        <v>69</v>
      </c>
      <c r="Q57" s="11" t="s">
        <v>1981</v>
      </c>
      <c r="R57" s="11" t="s">
        <v>1982</v>
      </c>
    </row>
    <row r="58" spans="1:18" x14ac:dyDescent="0.25">
      <c r="A58" s="11" t="s">
        <v>39</v>
      </c>
      <c r="D58" s="11" t="s">
        <v>2219</v>
      </c>
      <c r="E58" s="11" t="s">
        <v>94</v>
      </c>
      <c r="F58" s="11" t="s">
        <v>2220</v>
      </c>
      <c r="H58" s="11" t="s">
        <v>1680</v>
      </c>
      <c r="I58" s="11" t="s">
        <v>1681</v>
      </c>
      <c r="J58" s="11" t="s">
        <v>45</v>
      </c>
      <c r="K58" s="11" t="s">
        <v>135</v>
      </c>
      <c r="L58" s="11" t="s">
        <v>1699</v>
      </c>
      <c r="M58" s="11" t="s">
        <v>2231</v>
      </c>
      <c r="O58" s="11" t="s">
        <v>45</v>
      </c>
      <c r="P58" s="11" t="s">
        <v>319</v>
      </c>
      <c r="Q58" s="11" t="s">
        <v>1700</v>
      </c>
      <c r="R58" s="11" t="s">
        <v>1690</v>
      </c>
    </row>
    <row r="59" spans="1:18" x14ac:dyDescent="0.25">
      <c r="A59" s="11" t="s">
        <v>39</v>
      </c>
      <c r="D59" s="11" t="s">
        <v>1291</v>
      </c>
      <c r="E59" s="11" t="s">
        <v>94</v>
      </c>
      <c r="F59" s="11" t="s">
        <v>1487</v>
      </c>
      <c r="H59" s="11" t="s">
        <v>1701</v>
      </c>
      <c r="I59" s="11" t="s">
        <v>1702</v>
      </c>
      <c r="J59" s="11" t="s">
        <v>45</v>
      </c>
      <c r="K59" s="11" t="s">
        <v>135</v>
      </c>
      <c r="L59" s="11" t="s">
        <v>1703</v>
      </c>
      <c r="M59" s="11" t="s">
        <v>2232</v>
      </c>
      <c r="O59" s="11" t="s">
        <v>45</v>
      </c>
      <c r="P59" s="11" t="s">
        <v>319</v>
      </c>
      <c r="Q59" s="11" t="s">
        <v>1704</v>
      </c>
      <c r="R59" s="11" t="s">
        <v>1705</v>
      </c>
    </row>
    <row r="60" spans="1:18" x14ac:dyDescent="0.25">
      <c r="A60" s="11" t="s">
        <v>39</v>
      </c>
      <c r="D60" s="11" t="s">
        <v>1544</v>
      </c>
      <c r="E60" s="11" t="s">
        <v>94</v>
      </c>
      <c r="F60" s="11" t="s">
        <v>1544</v>
      </c>
      <c r="H60" s="11" t="s">
        <v>1092</v>
      </c>
      <c r="I60" s="11" t="s">
        <v>3462</v>
      </c>
      <c r="J60" s="11" t="s">
        <v>9</v>
      </c>
      <c r="K60" s="11" t="s">
        <v>135</v>
      </c>
      <c r="L60" s="11" t="s">
        <v>1094</v>
      </c>
      <c r="M60" s="11" t="s">
        <v>1545</v>
      </c>
      <c r="O60" s="11" t="s">
        <v>45</v>
      </c>
      <c r="P60" s="11" t="s">
        <v>69</v>
      </c>
      <c r="Q60" s="11" t="s">
        <v>1095</v>
      </c>
      <c r="R60" s="11" t="s">
        <v>1096</v>
      </c>
    </row>
    <row r="61" spans="1:18" x14ac:dyDescent="0.25">
      <c r="A61" s="11" t="s">
        <v>39</v>
      </c>
      <c r="D61" s="11" t="s">
        <v>2363</v>
      </c>
      <c r="E61" s="11" t="s">
        <v>94</v>
      </c>
      <c r="F61" s="11" t="s">
        <v>2364</v>
      </c>
      <c r="H61" s="11" t="s">
        <v>2016</v>
      </c>
      <c r="I61" s="11" t="s">
        <v>2017</v>
      </c>
      <c r="J61" s="11" t="s">
        <v>45</v>
      </c>
      <c r="K61" s="11" t="s">
        <v>135</v>
      </c>
      <c r="L61" s="11" t="s">
        <v>2040</v>
      </c>
      <c r="M61" s="11" t="s">
        <v>2381</v>
      </c>
      <c r="O61" s="11" t="s">
        <v>45</v>
      </c>
      <c r="P61" s="11" t="s">
        <v>319</v>
      </c>
      <c r="Q61" s="11" t="s">
        <v>2041</v>
      </c>
      <c r="R61" s="11" t="s">
        <v>2042</v>
      </c>
    </row>
    <row r="62" spans="1:18" x14ac:dyDescent="0.25">
      <c r="A62" s="11" t="s">
        <v>39</v>
      </c>
      <c r="D62" s="11" t="s">
        <v>1279</v>
      </c>
      <c r="E62" s="11" t="s">
        <v>94</v>
      </c>
      <c r="F62" s="11" t="s">
        <v>1280</v>
      </c>
      <c r="H62" s="11" t="s">
        <v>316</v>
      </c>
      <c r="I62" s="11" t="s">
        <v>317</v>
      </c>
      <c r="J62" s="11" t="s">
        <v>9</v>
      </c>
      <c r="K62" s="11" t="s">
        <v>166</v>
      </c>
      <c r="L62" s="11" t="s">
        <v>318</v>
      </c>
      <c r="M62" s="11" t="s">
        <v>1281</v>
      </c>
      <c r="O62" s="11" t="s">
        <v>45</v>
      </c>
      <c r="P62" s="11" t="s">
        <v>319</v>
      </c>
      <c r="Q62" s="11" t="s">
        <v>320</v>
      </c>
      <c r="R62" s="11" t="s">
        <v>321</v>
      </c>
    </row>
    <row r="63" spans="1:18" x14ac:dyDescent="0.25">
      <c r="A63" s="11" t="s">
        <v>39</v>
      </c>
      <c r="D63" s="11" t="s">
        <v>1284</v>
      </c>
      <c r="E63" s="11" t="s">
        <v>94</v>
      </c>
      <c r="F63" s="11" t="s">
        <v>1280</v>
      </c>
      <c r="H63" s="11" t="s">
        <v>322</v>
      </c>
      <c r="I63" s="11" t="s">
        <v>323</v>
      </c>
      <c r="J63" s="11" t="s">
        <v>9</v>
      </c>
      <c r="K63" s="11" t="s">
        <v>166</v>
      </c>
      <c r="L63" s="11" t="s">
        <v>327</v>
      </c>
      <c r="M63" s="11" t="s">
        <v>1285</v>
      </c>
      <c r="O63" s="11" t="s">
        <v>45</v>
      </c>
      <c r="P63" s="11" t="s">
        <v>46</v>
      </c>
      <c r="Q63" s="11" t="s">
        <v>328</v>
      </c>
      <c r="R63" s="11" t="s">
        <v>329</v>
      </c>
    </row>
    <row r="64" spans="1:18" x14ac:dyDescent="0.25">
      <c r="A64" s="11" t="s">
        <v>39</v>
      </c>
      <c r="D64" s="11" t="s">
        <v>2417</v>
      </c>
      <c r="E64" s="11" t="s">
        <v>94</v>
      </c>
      <c r="F64" s="11" t="s">
        <v>2418</v>
      </c>
      <c r="H64" s="11" t="s">
        <v>2106</v>
      </c>
      <c r="I64" s="11" t="s">
        <v>2107</v>
      </c>
      <c r="J64" s="11" t="s">
        <v>45</v>
      </c>
      <c r="K64" s="11" t="s">
        <v>135</v>
      </c>
      <c r="L64" s="11" t="s">
        <v>2108</v>
      </c>
      <c r="M64" s="11" t="s">
        <v>2419</v>
      </c>
      <c r="O64" s="11" t="s">
        <v>45</v>
      </c>
      <c r="P64" s="11" t="s">
        <v>319</v>
      </c>
      <c r="Q64" s="11" t="s">
        <v>2109</v>
      </c>
      <c r="R64" s="11" t="s">
        <v>2110</v>
      </c>
    </row>
    <row r="65" spans="1:18" x14ac:dyDescent="0.25">
      <c r="A65" s="11" t="s">
        <v>39</v>
      </c>
      <c r="D65" s="11" t="s">
        <v>2422</v>
      </c>
      <c r="E65" s="11" t="s">
        <v>94</v>
      </c>
      <c r="F65" s="11" t="s">
        <v>2423</v>
      </c>
      <c r="H65" s="11" t="s">
        <v>2116</v>
      </c>
      <c r="I65" s="11" t="s">
        <v>2117</v>
      </c>
      <c r="J65" s="11" t="s">
        <v>45</v>
      </c>
      <c r="K65" s="11" t="s">
        <v>135</v>
      </c>
      <c r="L65" s="11" t="s">
        <v>2118</v>
      </c>
      <c r="M65" s="11" t="s">
        <v>1473</v>
      </c>
      <c r="O65" s="11" t="s">
        <v>45</v>
      </c>
      <c r="P65" s="11" t="s">
        <v>319</v>
      </c>
      <c r="Q65" s="11" t="s">
        <v>2119</v>
      </c>
      <c r="R65" s="11" t="s">
        <v>2120</v>
      </c>
    </row>
    <row r="66" spans="1:18" x14ac:dyDescent="0.25">
      <c r="A66" s="11" t="s">
        <v>39</v>
      </c>
      <c r="D66" s="11" t="s">
        <v>2432</v>
      </c>
      <c r="E66" s="11" t="s">
        <v>94</v>
      </c>
      <c r="F66" s="11" t="s">
        <v>2432</v>
      </c>
      <c r="H66" s="11" t="s">
        <v>2121</v>
      </c>
      <c r="I66" s="11" t="s">
        <v>1729</v>
      </c>
      <c r="J66" s="11" t="s">
        <v>45</v>
      </c>
      <c r="K66" s="11" t="s">
        <v>135</v>
      </c>
      <c r="L66" s="11" t="s">
        <v>2134</v>
      </c>
      <c r="M66" s="11" t="s">
        <v>2434</v>
      </c>
      <c r="O66" s="11" t="s">
        <v>45</v>
      </c>
      <c r="P66" s="11" t="s">
        <v>319</v>
      </c>
      <c r="Q66" s="11" t="s">
        <v>2135</v>
      </c>
      <c r="R66" s="11" t="s">
        <v>2136</v>
      </c>
    </row>
    <row r="67" spans="1:18" x14ac:dyDescent="0.25">
      <c r="A67" s="11" t="s">
        <v>39</v>
      </c>
      <c r="D67" s="11" t="s">
        <v>2257</v>
      </c>
      <c r="E67" s="11" t="s">
        <v>94</v>
      </c>
      <c r="F67" s="11" t="s">
        <v>2258</v>
      </c>
      <c r="H67" s="11" t="s">
        <v>65</v>
      </c>
      <c r="I67" s="11" t="s">
        <v>66</v>
      </c>
      <c r="J67" s="11" t="s">
        <v>1586</v>
      </c>
      <c r="K67" s="11" t="s">
        <v>135</v>
      </c>
      <c r="L67" s="11" t="s">
        <v>1768</v>
      </c>
      <c r="M67" s="11" t="s">
        <v>2259</v>
      </c>
      <c r="O67" s="11" t="s">
        <v>45</v>
      </c>
      <c r="P67" s="11" t="s">
        <v>319</v>
      </c>
      <c r="Q67" s="11" t="s">
        <v>1769</v>
      </c>
      <c r="R67" s="11" t="s">
        <v>1770</v>
      </c>
    </row>
    <row r="68" spans="1:18" x14ac:dyDescent="0.25">
      <c r="A68" s="11" t="s">
        <v>39</v>
      </c>
      <c r="D68" s="11" t="s">
        <v>2267</v>
      </c>
      <c r="E68" s="11" t="s">
        <v>94</v>
      </c>
      <c r="F68" s="11" t="s">
        <v>1280</v>
      </c>
      <c r="H68" s="11" t="s">
        <v>1779</v>
      </c>
      <c r="I68" s="11" t="s">
        <v>1780</v>
      </c>
      <c r="J68" s="11" t="s">
        <v>1586</v>
      </c>
      <c r="K68" s="11" t="s">
        <v>166</v>
      </c>
      <c r="L68" s="11" t="s">
        <v>1784</v>
      </c>
      <c r="M68" s="11" t="s">
        <v>2268</v>
      </c>
      <c r="O68" s="11" t="s">
        <v>45</v>
      </c>
      <c r="P68" s="11" t="s">
        <v>319</v>
      </c>
      <c r="Q68" s="11" t="s">
        <v>1785</v>
      </c>
      <c r="R68" s="11" t="s">
        <v>1786</v>
      </c>
    </row>
    <row r="69" spans="1:18" x14ac:dyDescent="0.25">
      <c r="A69" s="11" t="s">
        <v>39</v>
      </c>
      <c r="D69" s="11" t="s">
        <v>1299</v>
      </c>
      <c r="E69" s="11" t="s">
        <v>94</v>
      </c>
      <c r="F69" s="11" t="s">
        <v>1280</v>
      </c>
      <c r="H69" s="11" t="s">
        <v>322</v>
      </c>
      <c r="I69" s="11" t="s">
        <v>323</v>
      </c>
      <c r="J69" s="11" t="s">
        <v>9</v>
      </c>
      <c r="K69" s="11" t="s">
        <v>166</v>
      </c>
      <c r="L69" s="11" t="s">
        <v>364</v>
      </c>
      <c r="M69" s="11" t="s">
        <v>1300</v>
      </c>
      <c r="O69" s="11" t="s">
        <v>45</v>
      </c>
      <c r="P69" s="11" t="s">
        <v>46</v>
      </c>
      <c r="Q69" s="11" t="s">
        <v>365</v>
      </c>
      <c r="R69" s="11" t="s">
        <v>366</v>
      </c>
    </row>
    <row r="70" spans="1:18" x14ac:dyDescent="0.25">
      <c r="A70" s="11" t="s">
        <v>39</v>
      </c>
      <c r="D70" s="11" t="s">
        <v>1353</v>
      </c>
      <c r="E70" s="11" t="s">
        <v>94</v>
      </c>
      <c r="F70" s="11" t="s">
        <v>1353</v>
      </c>
      <c r="H70" s="11" t="s">
        <v>156</v>
      </c>
      <c r="I70" s="11" t="s">
        <v>157</v>
      </c>
      <c r="J70" s="11" t="s">
        <v>9</v>
      </c>
      <c r="K70" s="11" t="s">
        <v>136</v>
      </c>
      <c r="L70" s="11" t="s">
        <v>506</v>
      </c>
      <c r="M70" s="11" t="s">
        <v>1355</v>
      </c>
      <c r="O70" s="11" t="s">
        <v>45</v>
      </c>
      <c r="P70" s="11" t="s">
        <v>69</v>
      </c>
      <c r="Q70" s="11" t="s">
        <v>507</v>
      </c>
      <c r="R70" s="11" t="s">
        <v>508</v>
      </c>
    </row>
    <row r="71" spans="1:18" x14ac:dyDescent="0.25">
      <c r="A71" s="11" t="s">
        <v>39</v>
      </c>
      <c r="D71" s="11" t="s">
        <v>2201</v>
      </c>
      <c r="E71" s="11" t="s">
        <v>94</v>
      </c>
      <c r="F71" s="11" t="s">
        <v>2201</v>
      </c>
      <c r="H71" s="11" t="s">
        <v>1651</v>
      </c>
      <c r="I71" s="11" t="s">
        <v>1652</v>
      </c>
      <c r="J71" s="11" t="s">
        <v>45</v>
      </c>
      <c r="K71" s="11" t="s">
        <v>137</v>
      </c>
      <c r="L71" s="11" t="s">
        <v>1653</v>
      </c>
      <c r="M71" s="11" t="s">
        <v>2202</v>
      </c>
      <c r="O71" s="11" t="s">
        <v>45</v>
      </c>
      <c r="P71" s="11" t="s">
        <v>319</v>
      </c>
      <c r="Q71" s="11" t="s">
        <v>1654</v>
      </c>
      <c r="R71" s="11" t="s">
        <v>1655</v>
      </c>
    </row>
    <row r="72" spans="1:18" x14ac:dyDescent="0.25">
      <c r="A72" s="11" t="s">
        <v>39</v>
      </c>
      <c r="D72" s="11" t="s">
        <v>2205</v>
      </c>
      <c r="E72" s="11" t="s">
        <v>94</v>
      </c>
      <c r="F72" s="11" t="s">
        <v>2205</v>
      </c>
      <c r="H72" s="11" t="s">
        <v>1651</v>
      </c>
      <c r="I72" s="11" t="s">
        <v>1652</v>
      </c>
      <c r="J72" s="11" t="s">
        <v>45</v>
      </c>
      <c r="K72" s="11" t="s">
        <v>137</v>
      </c>
      <c r="L72" s="11" t="s">
        <v>1662</v>
      </c>
      <c r="M72" s="11" t="s">
        <v>2202</v>
      </c>
      <c r="O72" s="11" t="s">
        <v>45</v>
      </c>
      <c r="P72" s="11" t="s">
        <v>319</v>
      </c>
      <c r="Q72" s="11" t="s">
        <v>1663</v>
      </c>
      <c r="R72" s="11" t="s">
        <v>1664</v>
      </c>
    </row>
    <row r="73" spans="1:18" x14ac:dyDescent="0.25">
      <c r="A73" s="11" t="s">
        <v>39</v>
      </c>
      <c r="D73" s="11" t="s">
        <v>2206</v>
      </c>
      <c r="E73" s="11" t="s">
        <v>94</v>
      </c>
      <c r="F73" s="11" t="s">
        <v>2206</v>
      </c>
      <c r="H73" s="11" t="s">
        <v>1651</v>
      </c>
      <c r="I73" s="11" t="s">
        <v>1652</v>
      </c>
      <c r="J73" s="11" t="s">
        <v>45</v>
      </c>
      <c r="K73" s="11" t="s">
        <v>137</v>
      </c>
      <c r="L73" s="11" t="s">
        <v>1665</v>
      </c>
      <c r="M73" s="11" t="s">
        <v>2202</v>
      </c>
      <c r="O73" s="11" t="s">
        <v>45</v>
      </c>
      <c r="P73" s="11" t="s">
        <v>319</v>
      </c>
      <c r="Q73" s="11" t="s">
        <v>1666</v>
      </c>
      <c r="R73" s="11" t="s">
        <v>1667</v>
      </c>
    </row>
    <row r="74" spans="1:18" x14ac:dyDescent="0.25">
      <c r="A74" s="11" t="s">
        <v>39</v>
      </c>
      <c r="D74" s="11" t="s">
        <v>2222</v>
      </c>
      <c r="E74" s="11" t="s">
        <v>94</v>
      </c>
      <c r="F74" s="11" t="s">
        <v>2205</v>
      </c>
      <c r="H74" s="11" t="s">
        <v>1680</v>
      </c>
      <c r="I74" s="11" t="s">
        <v>1681</v>
      </c>
      <c r="J74" s="11" t="s">
        <v>45</v>
      </c>
      <c r="K74" s="11" t="s">
        <v>135</v>
      </c>
      <c r="L74" s="11" t="s">
        <v>1691</v>
      </c>
      <c r="M74" s="11" t="s">
        <v>2223</v>
      </c>
      <c r="O74" s="11" t="s">
        <v>45</v>
      </c>
      <c r="P74" s="11" t="s">
        <v>319</v>
      </c>
      <c r="Q74" s="11" t="s">
        <v>1692</v>
      </c>
      <c r="R74" s="11" t="s">
        <v>1690</v>
      </c>
    </row>
    <row r="75" spans="1:18" x14ac:dyDescent="0.25">
      <c r="A75" s="11" t="s">
        <v>39</v>
      </c>
      <c r="D75" s="11" t="s">
        <v>2226</v>
      </c>
      <c r="E75" s="11" t="s">
        <v>94</v>
      </c>
      <c r="F75" s="11" t="s">
        <v>2227</v>
      </c>
      <c r="H75" s="11" t="s">
        <v>1680</v>
      </c>
      <c r="I75" s="11" t="s">
        <v>1681</v>
      </c>
      <c r="J75" s="11" t="s">
        <v>45</v>
      </c>
      <c r="K75" s="11" t="s">
        <v>135</v>
      </c>
      <c r="L75" s="11" t="s">
        <v>1695</v>
      </c>
      <c r="M75" s="11" t="s">
        <v>2228</v>
      </c>
      <c r="O75" s="11" t="s">
        <v>45</v>
      </c>
      <c r="P75" s="11" t="s">
        <v>319</v>
      </c>
      <c r="Q75" s="11" t="s">
        <v>1696</v>
      </c>
      <c r="R75" s="11" t="s">
        <v>1690</v>
      </c>
    </row>
    <row r="76" spans="1:18" x14ac:dyDescent="0.25">
      <c r="A76" s="11" t="s">
        <v>39</v>
      </c>
      <c r="D76" s="11" t="s">
        <v>1361</v>
      </c>
      <c r="E76" s="11" t="s">
        <v>94</v>
      </c>
      <c r="F76" s="11" t="s">
        <v>1361</v>
      </c>
      <c r="H76" s="11" t="s">
        <v>156</v>
      </c>
      <c r="I76" s="11" t="s">
        <v>157</v>
      </c>
      <c r="J76" s="11" t="s">
        <v>9</v>
      </c>
      <c r="K76" s="11" t="s">
        <v>136</v>
      </c>
      <c r="L76" s="11" t="s">
        <v>1019</v>
      </c>
      <c r="M76" s="11" t="s">
        <v>1520</v>
      </c>
      <c r="O76" s="11" t="s">
        <v>45</v>
      </c>
      <c r="P76" s="11" t="s">
        <v>69</v>
      </c>
      <c r="Q76" s="11" t="s">
        <v>1020</v>
      </c>
      <c r="R76" s="11" t="s">
        <v>1021</v>
      </c>
    </row>
    <row r="77" spans="1:18" x14ac:dyDescent="0.25">
      <c r="A77" s="11" t="s">
        <v>39</v>
      </c>
      <c r="D77" s="11" t="s">
        <v>1422</v>
      </c>
      <c r="E77" s="11" t="s">
        <v>94</v>
      </c>
      <c r="F77" s="11" t="s">
        <v>1422</v>
      </c>
      <c r="H77" s="11" t="s">
        <v>50</v>
      </c>
      <c r="I77" s="11" t="s">
        <v>51</v>
      </c>
      <c r="J77" s="11" t="s">
        <v>9</v>
      </c>
      <c r="K77" s="11" t="s">
        <v>135</v>
      </c>
      <c r="L77" s="11" t="s">
        <v>1025</v>
      </c>
      <c r="M77" s="11" t="s">
        <v>1523</v>
      </c>
      <c r="O77" s="11" t="s">
        <v>45</v>
      </c>
      <c r="P77" s="11" t="s">
        <v>69</v>
      </c>
      <c r="Q77" s="11" t="s">
        <v>1026</v>
      </c>
      <c r="R77" s="11" t="s">
        <v>1027</v>
      </c>
    </row>
    <row r="78" spans="1:18" x14ac:dyDescent="0.25">
      <c r="A78" s="11" t="s">
        <v>39</v>
      </c>
      <c r="D78" s="11" t="s">
        <v>2320</v>
      </c>
      <c r="E78" s="11" t="s">
        <v>94</v>
      </c>
      <c r="F78" s="11" t="s">
        <v>2320</v>
      </c>
      <c r="H78" s="11" t="s">
        <v>50</v>
      </c>
      <c r="I78" s="11" t="s">
        <v>51</v>
      </c>
      <c r="J78" s="11" t="s">
        <v>1600</v>
      </c>
      <c r="K78" s="11" t="s">
        <v>136</v>
      </c>
      <c r="L78" s="11" t="s">
        <v>1890</v>
      </c>
      <c r="M78" s="11" t="s">
        <v>2321</v>
      </c>
      <c r="O78" s="11" t="s">
        <v>45</v>
      </c>
      <c r="P78" s="11" t="s">
        <v>69</v>
      </c>
      <c r="Q78" s="11" t="s">
        <v>1891</v>
      </c>
      <c r="R78" s="11" t="s">
        <v>1892</v>
      </c>
    </row>
    <row r="79" spans="1:18" x14ac:dyDescent="0.25">
      <c r="A79" s="11" t="s">
        <v>39</v>
      </c>
      <c r="D79" s="11" t="s">
        <v>2329</v>
      </c>
      <c r="E79" s="11" t="s">
        <v>94</v>
      </c>
      <c r="F79" s="11" t="s">
        <v>2329</v>
      </c>
      <c r="H79" s="11" t="s">
        <v>156</v>
      </c>
      <c r="I79" s="11" t="s">
        <v>157</v>
      </c>
      <c r="J79" s="11" t="s">
        <v>1600</v>
      </c>
      <c r="K79" s="11" t="s">
        <v>136</v>
      </c>
      <c r="L79" s="11" t="s">
        <v>1917</v>
      </c>
      <c r="M79" s="11" t="s">
        <v>2331</v>
      </c>
      <c r="O79" s="11" t="s">
        <v>45</v>
      </c>
      <c r="P79" s="11" t="s">
        <v>69</v>
      </c>
      <c r="Q79" s="11" t="s">
        <v>1918</v>
      </c>
      <c r="R79" s="11" t="s">
        <v>1919</v>
      </c>
    </row>
    <row r="80" spans="1:18" x14ac:dyDescent="0.25">
      <c r="A80" s="11" t="s">
        <v>39</v>
      </c>
      <c r="D80" s="11" t="s">
        <v>1544</v>
      </c>
      <c r="E80" s="11" t="s">
        <v>94</v>
      </c>
      <c r="F80" s="11" t="s">
        <v>1544</v>
      </c>
      <c r="H80" s="11" t="s">
        <v>1092</v>
      </c>
      <c r="I80" s="11" t="s">
        <v>3462</v>
      </c>
      <c r="J80" s="11" t="s">
        <v>9</v>
      </c>
      <c r="K80" s="11" t="s">
        <v>135</v>
      </c>
      <c r="L80" s="11" t="s">
        <v>1097</v>
      </c>
      <c r="M80" s="11" t="s">
        <v>1545</v>
      </c>
      <c r="O80" s="11" t="s">
        <v>45</v>
      </c>
      <c r="P80" s="11" t="s">
        <v>69</v>
      </c>
      <c r="Q80" s="11" t="s">
        <v>1098</v>
      </c>
      <c r="R80" s="11" t="s">
        <v>1099</v>
      </c>
    </row>
    <row r="81" spans="1:18" x14ac:dyDescent="0.25">
      <c r="A81" s="11" t="s">
        <v>39</v>
      </c>
      <c r="D81" s="11" t="s">
        <v>2374</v>
      </c>
      <c r="E81" s="11" t="s">
        <v>94</v>
      </c>
      <c r="F81" s="11" t="s">
        <v>2375</v>
      </c>
      <c r="H81" s="11" t="s">
        <v>2016</v>
      </c>
      <c r="I81" s="11" t="s">
        <v>2017</v>
      </c>
      <c r="J81" s="11" t="s">
        <v>45</v>
      </c>
      <c r="K81" s="11" t="s">
        <v>135</v>
      </c>
      <c r="L81" s="11" t="s">
        <v>2031</v>
      </c>
      <c r="M81" s="11" t="s">
        <v>2376</v>
      </c>
      <c r="O81" s="11" t="s">
        <v>45</v>
      </c>
      <c r="P81" s="11" t="s">
        <v>319</v>
      </c>
      <c r="Q81" s="11" t="s">
        <v>2032</v>
      </c>
      <c r="R81" s="11" t="s">
        <v>2033</v>
      </c>
    </row>
    <row r="82" spans="1:18" x14ac:dyDescent="0.25">
      <c r="A82" s="11" t="s">
        <v>39</v>
      </c>
      <c r="D82" s="11" t="s">
        <v>2363</v>
      </c>
      <c r="E82" s="11" t="s">
        <v>94</v>
      </c>
      <c r="F82" s="11" t="s">
        <v>2364</v>
      </c>
      <c r="H82" s="11" t="s">
        <v>2016</v>
      </c>
      <c r="I82" s="11" t="s">
        <v>2017</v>
      </c>
      <c r="J82" s="11" t="s">
        <v>45</v>
      </c>
      <c r="K82" s="11" t="s">
        <v>135</v>
      </c>
      <c r="L82" s="11" t="s">
        <v>2037</v>
      </c>
      <c r="M82" s="11" t="s">
        <v>2380</v>
      </c>
      <c r="O82" s="11" t="s">
        <v>45</v>
      </c>
      <c r="P82" s="11" t="s">
        <v>319</v>
      </c>
      <c r="Q82" s="11" t="s">
        <v>2038</v>
      </c>
      <c r="R82" s="11" t="s">
        <v>2039</v>
      </c>
    </row>
    <row r="83" spans="1:18" x14ac:dyDescent="0.25">
      <c r="A83" s="11" t="s">
        <v>39</v>
      </c>
      <c r="D83" s="11" t="s">
        <v>2363</v>
      </c>
      <c r="E83" s="11" t="s">
        <v>94</v>
      </c>
      <c r="F83" s="11" t="s">
        <v>2364</v>
      </c>
      <c r="H83" s="11" t="s">
        <v>2016</v>
      </c>
      <c r="I83" s="11" t="s">
        <v>2017</v>
      </c>
      <c r="J83" s="11" t="s">
        <v>45</v>
      </c>
      <c r="K83" s="11" t="s">
        <v>135</v>
      </c>
      <c r="L83" s="11" t="s">
        <v>2052</v>
      </c>
      <c r="M83" s="11" t="s">
        <v>2385</v>
      </c>
      <c r="O83" s="11" t="s">
        <v>45</v>
      </c>
      <c r="P83" s="11" t="s">
        <v>319</v>
      </c>
      <c r="Q83" s="11" t="s">
        <v>2053</v>
      </c>
      <c r="R83" s="11" t="s">
        <v>2054</v>
      </c>
    </row>
    <row r="84" spans="1:18" x14ac:dyDescent="0.25">
      <c r="A84" s="11" t="s">
        <v>39</v>
      </c>
      <c r="D84" s="11" t="s">
        <v>2363</v>
      </c>
      <c r="E84" s="11" t="s">
        <v>94</v>
      </c>
      <c r="F84" s="11" t="s">
        <v>2364</v>
      </c>
      <c r="H84" s="11" t="s">
        <v>2016</v>
      </c>
      <c r="I84" s="11" t="s">
        <v>2017</v>
      </c>
      <c r="J84" s="11" t="s">
        <v>45</v>
      </c>
      <c r="K84" s="11" t="s">
        <v>135</v>
      </c>
      <c r="L84" s="11" t="s">
        <v>2064</v>
      </c>
      <c r="M84" s="11" t="s">
        <v>2389</v>
      </c>
      <c r="O84" s="11" t="s">
        <v>45</v>
      </c>
      <c r="P84" s="11" t="s">
        <v>319</v>
      </c>
      <c r="Q84" s="11" t="s">
        <v>2065</v>
      </c>
      <c r="R84" s="11" t="s">
        <v>2066</v>
      </c>
    </row>
    <row r="85" spans="1:18" x14ac:dyDescent="0.25">
      <c r="A85" s="11" t="s">
        <v>39</v>
      </c>
      <c r="D85" s="11" t="s">
        <v>2363</v>
      </c>
      <c r="E85" s="11" t="s">
        <v>94</v>
      </c>
      <c r="F85" s="11" t="s">
        <v>2363</v>
      </c>
      <c r="H85" s="11" t="s">
        <v>2016</v>
      </c>
      <c r="I85" s="11" t="s">
        <v>2017</v>
      </c>
      <c r="J85" s="11" t="s">
        <v>45</v>
      </c>
      <c r="K85" s="11" t="s">
        <v>135</v>
      </c>
      <c r="L85" s="11" t="s">
        <v>2064</v>
      </c>
      <c r="M85" s="11" t="s">
        <v>2395</v>
      </c>
      <c r="O85" s="11" t="s">
        <v>45</v>
      </c>
      <c r="P85" s="11" t="s">
        <v>319</v>
      </c>
      <c r="Q85" s="11" t="s">
        <v>2075</v>
      </c>
      <c r="R85" s="11" t="s">
        <v>2066</v>
      </c>
    </row>
    <row r="86" spans="1:18" x14ac:dyDescent="0.25">
      <c r="A86" s="11" t="s">
        <v>39</v>
      </c>
      <c r="D86" s="11" t="s">
        <v>2415</v>
      </c>
      <c r="E86" s="11" t="s">
        <v>94</v>
      </c>
      <c r="F86" s="11" t="s">
        <v>2415</v>
      </c>
      <c r="H86" s="11" t="s">
        <v>2102</v>
      </c>
      <c r="I86" s="11" t="s">
        <v>2103</v>
      </c>
      <c r="J86" s="11" t="s">
        <v>45</v>
      </c>
      <c r="K86" s="11" t="s">
        <v>137</v>
      </c>
      <c r="L86" s="11" t="s">
        <v>2104</v>
      </c>
      <c r="M86" s="11" t="s">
        <v>2416</v>
      </c>
      <c r="O86" s="11" t="s">
        <v>45</v>
      </c>
      <c r="P86" s="11" t="s">
        <v>319</v>
      </c>
      <c r="Q86" s="11" t="s">
        <v>2105</v>
      </c>
      <c r="R86" s="11" t="s">
        <v>2104</v>
      </c>
    </row>
    <row r="87" spans="1:18" x14ac:dyDescent="0.25">
      <c r="A87" s="11" t="s">
        <v>39</v>
      </c>
      <c r="D87" s="11" t="s">
        <v>2420</v>
      </c>
      <c r="E87" s="11" t="s">
        <v>94</v>
      </c>
      <c r="F87" s="11" t="s">
        <v>2304</v>
      </c>
      <c r="H87" s="11" t="s">
        <v>2111</v>
      </c>
      <c r="I87" s="11" t="s">
        <v>2112</v>
      </c>
      <c r="J87" s="11" t="s">
        <v>45</v>
      </c>
      <c r="K87" s="11" t="s">
        <v>135</v>
      </c>
      <c r="L87" s="11" t="s">
        <v>2113</v>
      </c>
      <c r="M87" s="11" t="s">
        <v>2421</v>
      </c>
      <c r="O87" s="11" t="s">
        <v>45</v>
      </c>
      <c r="P87" s="11" t="s">
        <v>319</v>
      </c>
      <c r="Q87" s="11" t="s">
        <v>2114</v>
      </c>
      <c r="R87" s="11" t="s">
        <v>2115</v>
      </c>
    </row>
    <row r="88" spans="1:18" x14ac:dyDescent="0.25">
      <c r="A88" s="11" t="s">
        <v>39</v>
      </c>
      <c r="D88" s="11" t="s">
        <v>1282</v>
      </c>
      <c r="E88" s="11" t="s">
        <v>94</v>
      </c>
      <c r="F88" s="11" t="s">
        <v>1280</v>
      </c>
      <c r="H88" s="11" t="s">
        <v>322</v>
      </c>
      <c r="I88" s="11" t="s">
        <v>323</v>
      </c>
      <c r="J88" s="11" t="s">
        <v>9</v>
      </c>
      <c r="K88" s="11" t="s">
        <v>166</v>
      </c>
      <c r="L88" s="11" t="s">
        <v>324</v>
      </c>
      <c r="M88" s="11" t="s">
        <v>1283</v>
      </c>
      <c r="O88" s="11" t="s">
        <v>45</v>
      </c>
      <c r="P88" s="11" t="s">
        <v>46</v>
      </c>
      <c r="Q88" s="11" t="s">
        <v>325</v>
      </c>
      <c r="R88" s="11" t="s">
        <v>326</v>
      </c>
    </row>
    <row r="89" spans="1:18" x14ac:dyDescent="0.25">
      <c r="A89" s="11" t="s">
        <v>39</v>
      </c>
      <c r="D89" s="11" t="s">
        <v>1353</v>
      </c>
      <c r="E89" s="11" t="s">
        <v>94</v>
      </c>
      <c r="F89" s="11" t="s">
        <v>1353</v>
      </c>
      <c r="H89" s="11" t="s">
        <v>156</v>
      </c>
      <c r="I89" s="11" t="s">
        <v>157</v>
      </c>
      <c r="J89" s="11" t="s">
        <v>9</v>
      </c>
      <c r="K89" s="11" t="s">
        <v>136</v>
      </c>
      <c r="L89" s="11" t="s">
        <v>503</v>
      </c>
      <c r="M89" s="11" t="s">
        <v>1354</v>
      </c>
      <c r="O89" s="11" t="s">
        <v>45</v>
      </c>
      <c r="P89" s="11" t="s">
        <v>69</v>
      </c>
      <c r="Q89" s="11" t="s">
        <v>504</v>
      </c>
      <c r="R89" s="11" t="s">
        <v>505</v>
      </c>
    </row>
    <row r="90" spans="1:18" x14ac:dyDescent="0.25">
      <c r="A90" s="11" t="s">
        <v>39</v>
      </c>
      <c r="D90" s="11" t="s">
        <v>1353</v>
      </c>
      <c r="E90" s="11" t="s">
        <v>94</v>
      </c>
      <c r="F90" s="11" t="s">
        <v>1353</v>
      </c>
      <c r="H90" s="11" t="s">
        <v>156</v>
      </c>
      <c r="I90" s="11" t="s">
        <v>157</v>
      </c>
      <c r="J90" s="11" t="s">
        <v>9</v>
      </c>
      <c r="K90" s="11" t="s">
        <v>136</v>
      </c>
      <c r="L90" s="11" t="s">
        <v>509</v>
      </c>
      <c r="M90" s="11" t="s">
        <v>1356</v>
      </c>
      <c r="O90" s="11" t="s">
        <v>45</v>
      </c>
      <c r="P90" s="11" t="s">
        <v>69</v>
      </c>
      <c r="Q90" s="11" t="s">
        <v>510</v>
      </c>
      <c r="R90" s="11" t="s">
        <v>511</v>
      </c>
    </row>
    <row r="91" spans="1:18" x14ac:dyDescent="0.25">
      <c r="A91" s="11" t="s">
        <v>39</v>
      </c>
      <c r="D91" s="11" t="s">
        <v>2203</v>
      </c>
      <c r="E91" s="11" t="s">
        <v>94</v>
      </c>
      <c r="F91" s="11" t="s">
        <v>2203</v>
      </c>
      <c r="H91" s="11" t="s">
        <v>1651</v>
      </c>
      <c r="I91" s="11" t="s">
        <v>1652</v>
      </c>
      <c r="J91" s="11" t="s">
        <v>45</v>
      </c>
      <c r="K91" s="11" t="s">
        <v>137</v>
      </c>
      <c r="L91" s="11" t="s">
        <v>1656</v>
      </c>
      <c r="M91" s="11" t="s">
        <v>2202</v>
      </c>
      <c r="O91" s="11" t="s">
        <v>45</v>
      </c>
      <c r="P91" s="11" t="s">
        <v>319</v>
      </c>
      <c r="Q91" s="11" t="s">
        <v>1657</v>
      </c>
      <c r="R91" s="11" t="s">
        <v>1658</v>
      </c>
    </row>
    <row r="92" spans="1:18" x14ac:dyDescent="0.25">
      <c r="A92" s="11" t="s">
        <v>39</v>
      </c>
      <c r="D92" s="11" t="s">
        <v>2206</v>
      </c>
      <c r="E92" s="11" t="s">
        <v>94</v>
      </c>
      <c r="F92" s="11" t="s">
        <v>2206</v>
      </c>
      <c r="H92" s="11" t="s">
        <v>1651</v>
      </c>
      <c r="I92" s="11" t="s">
        <v>1652</v>
      </c>
      <c r="J92" s="11" t="s">
        <v>45</v>
      </c>
      <c r="K92" s="11" t="s">
        <v>137</v>
      </c>
      <c r="L92" s="11" t="s">
        <v>1668</v>
      </c>
      <c r="M92" s="11" t="s">
        <v>2202</v>
      </c>
      <c r="O92" s="11" t="s">
        <v>45</v>
      </c>
      <c r="P92" s="11" t="s">
        <v>319</v>
      </c>
      <c r="Q92" s="11" t="s">
        <v>1669</v>
      </c>
      <c r="R92" s="11" t="s">
        <v>1670</v>
      </c>
    </row>
    <row r="93" spans="1:18" x14ac:dyDescent="0.25">
      <c r="A93" s="11" t="s">
        <v>39</v>
      </c>
      <c r="D93" s="11" t="s">
        <v>2224</v>
      </c>
      <c r="E93" s="11" t="s">
        <v>94</v>
      </c>
      <c r="F93" s="11" t="s">
        <v>2224</v>
      </c>
      <c r="H93" s="11" t="s">
        <v>1680</v>
      </c>
      <c r="I93" s="11" t="s">
        <v>1681</v>
      </c>
      <c r="J93" s="11" t="s">
        <v>45</v>
      </c>
      <c r="K93" s="11" t="s">
        <v>135</v>
      </c>
      <c r="L93" s="11" t="s">
        <v>1693</v>
      </c>
      <c r="M93" s="11" t="s">
        <v>2225</v>
      </c>
      <c r="O93" s="11" t="s">
        <v>45</v>
      </c>
      <c r="P93" s="11" t="s">
        <v>319</v>
      </c>
      <c r="Q93" s="11" t="s">
        <v>1694</v>
      </c>
      <c r="R93" s="11" t="s">
        <v>1690</v>
      </c>
    </row>
    <row r="94" spans="1:18" x14ac:dyDescent="0.25">
      <c r="A94" s="11" t="s">
        <v>39</v>
      </c>
      <c r="D94" s="11" t="s">
        <v>2229</v>
      </c>
      <c r="E94" s="11" t="s">
        <v>94</v>
      </c>
      <c r="F94" s="11" t="s">
        <v>2224</v>
      </c>
      <c r="H94" s="11" t="s">
        <v>1680</v>
      </c>
      <c r="I94" s="11" t="s">
        <v>1681</v>
      </c>
      <c r="J94" s="11" t="s">
        <v>45</v>
      </c>
      <c r="K94" s="11" t="s">
        <v>135</v>
      </c>
      <c r="L94" s="11" t="s">
        <v>1697</v>
      </c>
      <c r="M94" s="11" t="s">
        <v>2230</v>
      </c>
      <c r="O94" s="11" t="s">
        <v>45</v>
      </c>
      <c r="P94" s="11" t="s">
        <v>319</v>
      </c>
      <c r="Q94" s="11" t="s">
        <v>1698</v>
      </c>
      <c r="R94" s="11" t="s">
        <v>1690</v>
      </c>
    </row>
    <row r="95" spans="1:18" x14ac:dyDescent="0.25">
      <c r="A95" s="11" t="s">
        <v>39</v>
      </c>
      <c r="D95" s="11" t="s">
        <v>2216</v>
      </c>
      <c r="E95" s="11" t="s">
        <v>94</v>
      </c>
      <c r="F95" s="11" t="s">
        <v>2217</v>
      </c>
      <c r="H95" s="11" t="s">
        <v>1680</v>
      </c>
      <c r="I95" s="11" t="s">
        <v>1681</v>
      </c>
      <c r="J95" s="11" t="s">
        <v>45</v>
      </c>
      <c r="K95" s="11" t="s">
        <v>135</v>
      </c>
      <c r="L95" s="11" t="s">
        <v>1710</v>
      </c>
      <c r="M95" s="11" t="s">
        <v>2233</v>
      </c>
      <c r="O95" s="11" t="s">
        <v>45</v>
      </c>
      <c r="P95" s="11" t="s">
        <v>319</v>
      </c>
      <c r="Q95" s="11" t="s">
        <v>1711</v>
      </c>
      <c r="R95" s="11" t="s">
        <v>1690</v>
      </c>
    </row>
    <row r="96" spans="1:18" x14ac:dyDescent="0.25">
      <c r="A96" s="11" t="s">
        <v>39</v>
      </c>
      <c r="D96" s="11" t="s">
        <v>1440</v>
      </c>
      <c r="E96" s="11" t="s">
        <v>94</v>
      </c>
      <c r="F96" s="11" t="s">
        <v>1441</v>
      </c>
      <c r="H96" s="11" t="s">
        <v>783</v>
      </c>
      <c r="I96" s="11" t="s">
        <v>784</v>
      </c>
      <c r="J96" s="11" t="s">
        <v>9</v>
      </c>
      <c r="K96" s="11" t="s">
        <v>135</v>
      </c>
      <c r="L96" s="11" t="s">
        <v>785</v>
      </c>
      <c r="M96" s="11" t="s">
        <v>1442</v>
      </c>
      <c r="O96" s="11" t="s">
        <v>45</v>
      </c>
      <c r="P96" s="11" t="s">
        <v>46</v>
      </c>
      <c r="Q96" s="11" t="s">
        <v>786</v>
      </c>
      <c r="R96" s="11" t="s">
        <v>787</v>
      </c>
    </row>
    <row r="97" spans="1:18" x14ac:dyDescent="0.25">
      <c r="A97" s="11" t="s">
        <v>39</v>
      </c>
      <c r="D97" s="11" t="s">
        <v>2248</v>
      </c>
      <c r="E97" s="11" t="s">
        <v>94</v>
      </c>
      <c r="F97" s="11" t="s">
        <v>2248</v>
      </c>
      <c r="H97" s="11" t="s">
        <v>1751</v>
      </c>
      <c r="I97" s="11" t="s">
        <v>1752</v>
      </c>
      <c r="J97" s="11" t="s">
        <v>1586</v>
      </c>
      <c r="K97" s="11" t="s">
        <v>135</v>
      </c>
      <c r="L97" s="11" t="s">
        <v>1753</v>
      </c>
      <c r="M97" s="11" t="s">
        <v>2249</v>
      </c>
      <c r="O97" s="11" t="s">
        <v>45</v>
      </c>
      <c r="P97" s="11" t="s">
        <v>319</v>
      </c>
      <c r="Q97" s="11" t="s">
        <v>1754</v>
      </c>
      <c r="R97" s="11" t="s">
        <v>1755</v>
      </c>
    </row>
    <row r="98" spans="1:18" x14ac:dyDescent="0.25">
      <c r="A98" s="11" t="s">
        <v>39</v>
      </c>
      <c r="D98" s="11" t="s">
        <v>2260</v>
      </c>
      <c r="E98" s="11" t="s">
        <v>94</v>
      </c>
      <c r="F98" s="11" t="s">
        <v>2260</v>
      </c>
      <c r="H98" s="11" t="s">
        <v>65</v>
      </c>
      <c r="I98" s="11" t="s">
        <v>66</v>
      </c>
      <c r="J98" s="11" t="s">
        <v>1586</v>
      </c>
      <c r="K98" s="11" t="s">
        <v>135</v>
      </c>
      <c r="L98" s="11" t="s">
        <v>1768</v>
      </c>
      <c r="M98" s="11" t="s">
        <v>2261</v>
      </c>
      <c r="O98" s="11" t="s">
        <v>45</v>
      </c>
      <c r="P98" s="11" t="s">
        <v>319</v>
      </c>
      <c r="Q98" s="11" t="s">
        <v>1771</v>
      </c>
      <c r="R98" s="11" t="s">
        <v>1770</v>
      </c>
    </row>
    <row r="99" spans="1:18" x14ac:dyDescent="0.25">
      <c r="A99" s="11" t="s">
        <v>39</v>
      </c>
      <c r="D99" s="11" t="s">
        <v>2277</v>
      </c>
      <c r="E99" s="11" t="s">
        <v>94</v>
      </c>
      <c r="F99" s="11" t="s">
        <v>2278</v>
      </c>
      <c r="H99" s="11" t="s">
        <v>1797</v>
      </c>
      <c r="I99" s="11" t="s">
        <v>1798</v>
      </c>
      <c r="J99" s="11" t="s">
        <v>45</v>
      </c>
      <c r="K99" s="11" t="s">
        <v>135</v>
      </c>
      <c r="L99" s="11" t="s">
        <v>1799</v>
      </c>
      <c r="M99" s="11" t="s">
        <v>2279</v>
      </c>
      <c r="O99" s="11" t="s">
        <v>45</v>
      </c>
      <c r="P99" s="11" t="s">
        <v>69</v>
      </c>
      <c r="Q99" s="11" t="s">
        <v>1800</v>
      </c>
      <c r="R99" s="11" t="s">
        <v>1801</v>
      </c>
    </row>
    <row r="100" spans="1:18" x14ac:dyDescent="0.25">
      <c r="A100" s="11" t="s">
        <v>39</v>
      </c>
      <c r="D100" s="11" t="s">
        <v>1518</v>
      </c>
      <c r="E100" s="11" t="s">
        <v>94</v>
      </c>
      <c r="F100" s="11" t="s">
        <v>1518</v>
      </c>
      <c r="H100" s="11" t="s">
        <v>156</v>
      </c>
      <c r="I100" s="11" t="s">
        <v>157</v>
      </c>
      <c r="J100" s="11" t="s">
        <v>9</v>
      </c>
      <c r="K100" s="11" t="s">
        <v>136</v>
      </c>
      <c r="L100" s="11" t="s">
        <v>1016</v>
      </c>
      <c r="M100" s="11" t="s">
        <v>1519</v>
      </c>
      <c r="O100" s="11" t="s">
        <v>45</v>
      </c>
      <c r="P100" s="11" t="s">
        <v>69</v>
      </c>
      <c r="Q100" s="11" t="s">
        <v>1017</v>
      </c>
      <c r="R100" s="11" t="s">
        <v>1018</v>
      </c>
    </row>
    <row r="101" spans="1:18" x14ac:dyDescent="0.25">
      <c r="A101" s="11" t="s">
        <v>39</v>
      </c>
      <c r="D101" s="11" t="s">
        <v>1521</v>
      </c>
      <c r="E101" s="11" t="s">
        <v>94</v>
      </c>
      <c r="F101" s="11" t="s">
        <v>1521</v>
      </c>
      <c r="H101" s="11" t="s">
        <v>156</v>
      </c>
      <c r="I101" s="11" t="s">
        <v>157</v>
      </c>
      <c r="J101" s="11" t="s">
        <v>9</v>
      </c>
      <c r="K101" s="11" t="s">
        <v>136</v>
      </c>
      <c r="L101" s="11" t="s">
        <v>1022</v>
      </c>
      <c r="M101" s="11" t="s">
        <v>1522</v>
      </c>
      <c r="O101" s="11" t="s">
        <v>45</v>
      </c>
      <c r="P101" s="11" t="s">
        <v>69</v>
      </c>
      <c r="Q101" s="11" t="s">
        <v>1023</v>
      </c>
      <c r="R101" s="11" t="s">
        <v>1024</v>
      </c>
    </row>
    <row r="102" spans="1:18" x14ac:dyDescent="0.25">
      <c r="A102" s="11" t="s">
        <v>39</v>
      </c>
      <c r="D102" s="11" t="s">
        <v>2280</v>
      </c>
      <c r="E102" s="11" t="s">
        <v>94</v>
      </c>
      <c r="F102" s="11" t="s">
        <v>2280</v>
      </c>
      <c r="H102" s="11" t="s">
        <v>1797</v>
      </c>
      <c r="I102" s="11" t="s">
        <v>1798</v>
      </c>
      <c r="J102" s="11" t="s">
        <v>45</v>
      </c>
      <c r="K102" s="11" t="s">
        <v>135</v>
      </c>
      <c r="L102" s="11" t="s">
        <v>1802</v>
      </c>
      <c r="M102" s="11" t="s">
        <v>2281</v>
      </c>
      <c r="O102" s="11" t="s">
        <v>45</v>
      </c>
      <c r="P102" s="11" t="s">
        <v>69</v>
      </c>
      <c r="Q102" s="11" t="s">
        <v>1803</v>
      </c>
      <c r="R102" s="11" t="s">
        <v>1802</v>
      </c>
    </row>
    <row r="103" spans="1:18" x14ac:dyDescent="0.25">
      <c r="A103" s="11" t="s">
        <v>39</v>
      </c>
      <c r="D103" s="11" t="s">
        <v>2329</v>
      </c>
      <c r="E103" s="11" t="s">
        <v>94</v>
      </c>
      <c r="F103" s="11" t="s">
        <v>2329</v>
      </c>
      <c r="H103" s="11" t="s">
        <v>156</v>
      </c>
      <c r="I103" s="11" t="s">
        <v>157</v>
      </c>
      <c r="J103" s="11" t="s">
        <v>1600</v>
      </c>
      <c r="K103" s="11" t="s">
        <v>136</v>
      </c>
      <c r="L103" s="11" t="s">
        <v>1914</v>
      </c>
      <c r="M103" s="11" t="s">
        <v>2330</v>
      </c>
      <c r="O103" s="11" t="s">
        <v>45</v>
      </c>
      <c r="P103" s="11" t="s">
        <v>69</v>
      </c>
      <c r="Q103" s="11" t="s">
        <v>1915</v>
      </c>
      <c r="R103" s="11" t="s">
        <v>1916</v>
      </c>
    </row>
    <row r="104" spans="1:18" x14ac:dyDescent="0.25">
      <c r="A104" s="11" t="s">
        <v>39</v>
      </c>
      <c r="D104" s="11" t="s">
        <v>1544</v>
      </c>
      <c r="E104" s="11" t="s">
        <v>94</v>
      </c>
      <c r="F104" s="11" t="s">
        <v>1544</v>
      </c>
      <c r="H104" s="11" t="s">
        <v>1092</v>
      </c>
      <c r="I104" s="11" t="s">
        <v>3462</v>
      </c>
      <c r="J104" s="11" t="s">
        <v>9</v>
      </c>
      <c r="K104" s="11" t="s">
        <v>135</v>
      </c>
      <c r="L104" s="11" t="s">
        <v>1100</v>
      </c>
      <c r="M104" s="11" t="s">
        <v>1546</v>
      </c>
      <c r="O104" s="11" t="s">
        <v>45</v>
      </c>
      <c r="P104" s="11" t="s">
        <v>69</v>
      </c>
      <c r="Q104" s="11" t="s">
        <v>1101</v>
      </c>
      <c r="R104" s="11" t="s">
        <v>1102</v>
      </c>
    </row>
    <row r="105" spans="1:18" x14ac:dyDescent="0.25">
      <c r="A105" s="11" t="s">
        <v>39</v>
      </c>
      <c r="D105" s="11" t="s">
        <v>2363</v>
      </c>
      <c r="E105" s="11" t="s">
        <v>94</v>
      </c>
      <c r="F105" s="11" t="s">
        <v>2364</v>
      </c>
      <c r="H105" s="11" t="s">
        <v>2016</v>
      </c>
      <c r="I105" s="11" t="s">
        <v>2017</v>
      </c>
      <c r="J105" s="11" t="s">
        <v>45</v>
      </c>
      <c r="K105" s="11" t="s">
        <v>135</v>
      </c>
      <c r="L105" s="11" t="s">
        <v>2018</v>
      </c>
      <c r="M105" s="11" t="s">
        <v>2373</v>
      </c>
      <c r="O105" s="11" t="s">
        <v>45</v>
      </c>
      <c r="P105" s="11" t="s">
        <v>319</v>
      </c>
      <c r="Q105" s="11" t="s">
        <v>2030</v>
      </c>
      <c r="R105" s="11" t="s">
        <v>2020</v>
      </c>
    </row>
    <row r="106" spans="1:18" x14ac:dyDescent="0.25">
      <c r="A106" s="11" t="s">
        <v>39</v>
      </c>
      <c r="D106" s="11" t="s">
        <v>2377</v>
      </c>
      <c r="E106" s="11" t="s">
        <v>94</v>
      </c>
      <c r="F106" s="11" t="s">
        <v>2378</v>
      </c>
      <c r="H106" s="11" t="s">
        <v>2016</v>
      </c>
      <c r="I106" s="11" t="s">
        <v>2017</v>
      </c>
      <c r="J106" s="11" t="s">
        <v>45</v>
      </c>
      <c r="K106" s="11" t="s">
        <v>135</v>
      </c>
      <c r="L106" s="11" t="s">
        <v>2034</v>
      </c>
      <c r="M106" s="11" t="s">
        <v>2379</v>
      </c>
      <c r="O106" s="11" t="s">
        <v>45</v>
      </c>
      <c r="P106" s="11" t="s">
        <v>319</v>
      </c>
      <c r="Q106" s="11" t="s">
        <v>2035</v>
      </c>
      <c r="R106" s="11" t="s">
        <v>2036</v>
      </c>
    </row>
    <row r="107" spans="1:18" x14ac:dyDescent="0.25">
      <c r="A107" s="11" t="s">
        <v>39</v>
      </c>
      <c r="D107" s="11" t="s">
        <v>2363</v>
      </c>
      <c r="E107" s="11" t="s">
        <v>94</v>
      </c>
      <c r="F107" s="11" t="s">
        <v>2364</v>
      </c>
      <c r="H107" s="11" t="s">
        <v>2016</v>
      </c>
      <c r="I107" s="11" t="s">
        <v>2017</v>
      </c>
      <c r="J107" s="11" t="s">
        <v>45</v>
      </c>
      <c r="K107" s="11" t="s">
        <v>135</v>
      </c>
      <c r="L107" s="11" t="s">
        <v>2055</v>
      </c>
      <c r="M107" s="11" t="s">
        <v>2385</v>
      </c>
      <c r="O107" s="11" t="s">
        <v>45</v>
      </c>
      <c r="P107" s="11" t="s">
        <v>319</v>
      </c>
      <c r="Q107" s="11" t="s">
        <v>2056</v>
      </c>
      <c r="R107" s="11" t="s">
        <v>2057</v>
      </c>
    </row>
    <row r="108" spans="1:18" x14ac:dyDescent="0.25">
      <c r="A108" s="11" t="s">
        <v>39</v>
      </c>
      <c r="D108" s="11" t="s">
        <v>2363</v>
      </c>
      <c r="E108" s="11" t="s">
        <v>94</v>
      </c>
      <c r="F108" s="11" t="s">
        <v>2364</v>
      </c>
      <c r="H108" s="11" t="s">
        <v>2016</v>
      </c>
      <c r="I108" s="11" t="s">
        <v>2017</v>
      </c>
      <c r="J108" s="11" t="s">
        <v>45</v>
      </c>
      <c r="K108" s="11" t="s">
        <v>135</v>
      </c>
      <c r="L108" s="11" t="s">
        <v>2061</v>
      </c>
      <c r="M108" s="11" t="s">
        <v>2388</v>
      </c>
      <c r="O108" s="11" t="s">
        <v>45</v>
      </c>
      <c r="P108" s="11" t="s">
        <v>319</v>
      </c>
      <c r="Q108" s="11" t="s">
        <v>2062</v>
      </c>
      <c r="R108" s="11" t="s">
        <v>2063</v>
      </c>
    </row>
    <row r="109" spans="1:18" x14ac:dyDescent="0.25">
      <c r="A109" s="11" t="s">
        <v>39</v>
      </c>
      <c r="D109" s="11" t="s">
        <v>2363</v>
      </c>
      <c r="E109" s="11" t="s">
        <v>94</v>
      </c>
      <c r="F109" s="11" t="s">
        <v>2363</v>
      </c>
      <c r="H109" s="11" t="s">
        <v>2016</v>
      </c>
      <c r="I109" s="11" t="s">
        <v>2017</v>
      </c>
      <c r="J109" s="11" t="s">
        <v>45</v>
      </c>
      <c r="K109" s="11" t="s">
        <v>135</v>
      </c>
      <c r="L109" s="11" t="s">
        <v>2061</v>
      </c>
      <c r="M109" s="11" t="s">
        <v>2396</v>
      </c>
      <c r="O109" s="11" t="s">
        <v>45</v>
      </c>
      <c r="P109" s="11" t="s">
        <v>319</v>
      </c>
      <c r="Q109" s="11" t="s">
        <v>2076</v>
      </c>
      <c r="R109" s="11" t="s">
        <v>2063</v>
      </c>
    </row>
    <row r="110" spans="1:18" x14ac:dyDescent="0.25">
      <c r="A110" s="11" t="s">
        <v>39</v>
      </c>
      <c r="D110" s="11" t="s">
        <v>2369</v>
      </c>
      <c r="E110" s="11" t="s">
        <v>94</v>
      </c>
      <c r="F110" s="11" t="s">
        <v>2370</v>
      </c>
      <c r="H110" s="11" t="s">
        <v>2016</v>
      </c>
      <c r="I110" s="11" t="s">
        <v>2017</v>
      </c>
      <c r="J110" s="11" t="s">
        <v>45</v>
      </c>
      <c r="K110" s="11" t="s">
        <v>135</v>
      </c>
      <c r="L110" s="11" t="s">
        <v>2027</v>
      </c>
      <c r="M110" s="11" t="s">
        <v>2372</v>
      </c>
      <c r="O110" s="11" t="s">
        <v>45</v>
      </c>
      <c r="P110" s="11" t="s">
        <v>319</v>
      </c>
      <c r="Q110" s="11" t="s">
        <v>2028</v>
      </c>
      <c r="R110" s="11" t="s">
        <v>2029</v>
      </c>
    </row>
    <row r="111" spans="1:18" x14ac:dyDescent="0.25">
      <c r="A111" s="11" t="s">
        <v>39</v>
      </c>
      <c r="D111" s="11" t="s">
        <v>2363</v>
      </c>
      <c r="E111" s="11" t="s">
        <v>94</v>
      </c>
      <c r="F111" s="11" t="s">
        <v>2363</v>
      </c>
      <c r="H111" s="11" t="s">
        <v>2016</v>
      </c>
      <c r="I111" s="11" t="s">
        <v>2017</v>
      </c>
      <c r="J111" s="11" t="s">
        <v>45</v>
      </c>
      <c r="K111" s="11" t="s">
        <v>135</v>
      </c>
      <c r="L111" s="11" t="s">
        <v>2018</v>
      </c>
      <c r="M111" s="11" t="s">
        <v>2407</v>
      </c>
      <c r="O111" s="11" t="s">
        <v>45</v>
      </c>
      <c r="P111" s="11" t="s">
        <v>319</v>
      </c>
      <c r="Q111" s="11" t="s">
        <v>2090</v>
      </c>
      <c r="R111" s="11" t="s">
        <v>2020</v>
      </c>
    </row>
    <row r="112" spans="1:18" x14ac:dyDescent="0.25">
      <c r="A112" s="11" t="s">
        <v>39</v>
      </c>
      <c r="D112" s="11" t="s">
        <v>2363</v>
      </c>
      <c r="E112" s="11" t="s">
        <v>94</v>
      </c>
      <c r="F112" s="11" t="s">
        <v>2363</v>
      </c>
      <c r="H112" s="11" t="s">
        <v>2016</v>
      </c>
      <c r="I112" s="11" t="s">
        <v>2017</v>
      </c>
      <c r="J112" s="11" t="s">
        <v>45</v>
      </c>
      <c r="K112" s="11" t="s">
        <v>135</v>
      </c>
      <c r="L112" s="11" t="s">
        <v>2018</v>
      </c>
      <c r="M112" s="11" t="s">
        <v>2408</v>
      </c>
      <c r="O112" s="11" t="s">
        <v>45</v>
      </c>
      <c r="P112" s="11" t="s">
        <v>319</v>
      </c>
      <c r="Q112" s="11" t="s">
        <v>2091</v>
      </c>
      <c r="R112" s="11" t="s">
        <v>2020</v>
      </c>
    </row>
    <row r="113" spans="1:18" x14ac:dyDescent="0.25">
      <c r="A113" s="11" t="s">
        <v>39</v>
      </c>
      <c r="D113" s="11" t="s">
        <v>2409</v>
      </c>
      <c r="E113" s="11" t="s">
        <v>94</v>
      </c>
      <c r="F113" s="11" t="s">
        <v>2410</v>
      </c>
      <c r="H113" s="11" t="s">
        <v>2092</v>
      </c>
      <c r="I113" s="11" t="s">
        <v>2093</v>
      </c>
      <c r="J113" s="11" t="s">
        <v>45</v>
      </c>
      <c r="K113" s="11" t="s">
        <v>135</v>
      </c>
      <c r="L113" s="11" t="s">
        <v>2094</v>
      </c>
      <c r="M113" s="11" t="s">
        <v>2411</v>
      </c>
      <c r="O113" s="11" t="s">
        <v>45</v>
      </c>
      <c r="P113" s="11" t="s">
        <v>319</v>
      </c>
      <c r="Q113" s="11" t="s">
        <v>2095</v>
      </c>
      <c r="R113" s="11" t="s">
        <v>2096</v>
      </c>
    </row>
    <row r="114" spans="1:18" x14ac:dyDescent="0.25">
      <c r="A114" s="11" t="s">
        <v>39</v>
      </c>
      <c r="D114" s="11" t="s">
        <v>2412</v>
      </c>
      <c r="E114" s="11" t="s">
        <v>94</v>
      </c>
      <c r="F114" s="11" t="s">
        <v>2413</v>
      </c>
      <c r="H114" s="11" t="s">
        <v>2097</v>
      </c>
      <c r="I114" s="11" t="s">
        <v>2098</v>
      </c>
      <c r="J114" s="11" t="s">
        <v>45</v>
      </c>
      <c r="K114" s="11" t="s">
        <v>135</v>
      </c>
      <c r="L114" s="11" t="s">
        <v>2099</v>
      </c>
      <c r="M114" s="11" t="s">
        <v>2414</v>
      </c>
      <c r="O114" s="11" t="s">
        <v>45</v>
      </c>
      <c r="P114" s="11" t="s">
        <v>319</v>
      </c>
      <c r="Q114" s="11" t="s">
        <v>2100</v>
      </c>
      <c r="R114" s="11" t="s">
        <v>2101</v>
      </c>
    </row>
    <row r="115" spans="1:18" x14ac:dyDescent="0.25">
      <c r="A115" s="11" t="s">
        <v>39</v>
      </c>
      <c r="D115" s="11" t="s">
        <v>4462</v>
      </c>
      <c r="E115" s="11" t="s">
        <v>4463</v>
      </c>
      <c r="F115" s="11" t="s">
        <v>4464</v>
      </c>
      <c r="H115" s="11" t="s">
        <v>1165</v>
      </c>
      <c r="I115" s="11" t="s">
        <v>1166</v>
      </c>
      <c r="J115" s="11" t="s">
        <v>1600</v>
      </c>
      <c r="K115" s="11" t="s">
        <v>135</v>
      </c>
      <c r="L115" s="11" t="s">
        <v>3463</v>
      </c>
      <c r="M115" s="11" t="s">
        <v>4465</v>
      </c>
      <c r="O115" s="11" t="s">
        <v>45</v>
      </c>
      <c r="P115" s="11" t="s">
        <v>3464</v>
      </c>
      <c r="Q115" s="11" t="s">
        <v>3465</v>
      </c>
      <c r="R115" s="11" t="s">
        <v>3466</v>
      </c>
    </row>
    <row r="116" spans="1:18" x14ac:dyDescent="0.25">
      <c r="A116" s="11" t="s">
        <v>39</v>
      </c>
      <c r="D116" s="11" t="s">
        <v>4466</v>
      </c>
      <c r="E116" s="11" t="s">
        <v>4467</v>
      </c>
      <c r="F116" s="11" t="s">
        <v>4468</v>
      </c>
      <c r="G116" s="11" t="s">
        <v>4469</v>
      </c>
      <c r="H116" s="11" t="s">
        <v>3458</v>
      </c>
      <c r="I116" s="11" t="s">
        <v>3459</v>
      </c>
      <c r="J116" s="11" t="s">
        <v>9</v>
      </c>
      <c r="K116" s="11" t="s">
        <v>135</v>
      </c>
      <c r="L116" s="11" t="s">
        <v>3467</v>
      </c>
      <c r="M116" s="11" t="s">
        <v>4470</v>
      </c>
      <c r="O116" s="11" t="s">
        <v>45</v>
      </c>
      <c r="P116" s="11" t="s">
        <v>47</v>
      </c>
      <c r="Q116" s="11" t="s">
        <v>3468</v>
      </c>
      <c r="R116" s="11" t="s">
        <v>3469</v>
      </c>
    </row>
    <row r="117" spans="1:18" x14ac:dyDescent="0.25">
      <c r="A117" s="11" t="s">
        <v>39</v>
      </c>
      <c r="D117" s="11" t="s">
        <v>4471</v>
      </c>
      <c r="E117" s="11" t="s">
        <v>4472</v>
      </c>
      <c r="F117" s="11" t="s">
        <v>4473</v>
      </c>
      <c r="G117" s="11" t="s">
        <v>4474</v>
      </c>
      <c r="H117" s="11" t="s">
        <v>1055</v>
      </c>
      <c r="I117" s="11" t="s">
        <v>1056</v>
      </c>
      <c r="J117" s="11" t="s">
        <v>9</v>
      </c>
      <c r="K117" s="11" t="s">
        <v>137</v>
      </c>
      <c r="L117" s="11" t="s">
        <v>3470</v>
      </c>
      <c r="M117" s="11" t="s">
        <v>4475</v>
      </c>
      <c r="O117" s="11" t="s">
        <v>45</v>
      </c>
      <c r="P117" s="11" t="s">
        <v>3471</v>
      </c>
      <c r="Q117" s="11" t="s">
        <v>3472</v>
      </c>
      <c r="R117" s="11" t="s">
        <v>3473</v>
      </c>
    </row>
    <row r="118" spans="1:18" x14ac:dyDescent="0.25">
      <c r="A118" s="11" t="s">
        <v>39</v>
      </c>
      <c r="D118" s="11" t="s">
        <v>4476</v>
      </c>
      <c r="E118" s="11" t="s">
        <v>4467</v>
      </c>
      <c r="F118" s="11" t="s">
        <v>4477</v>
      </c>
      <c r="H118" s="11" t="s">
        <v>277</v>
      </c>
      <c r="I118" s="11" t="s">
        <v>278</v>
      </c>
      <c r="J118" s="11" t="s">
        <v>1600</v>
      </c>
      <c r="K118" s="11" t="s">
        <v>135</v>
      </c>
      <c r="L118" s="11" t="s">
        <v>3474</v>
      </c>
      <c r="M118" s="11" t="s">
        <v>4478</v>
      </c>
      <c r="O118" s="11" t="s">
        <v>45</v>
      </c>
      <c r="P118" s="11" t="s">
        <v>47</v>
      </c>
      <c r="Q118" s="11" t="s">
        <v>3475</v>
      </c>
      <c r="R118" s="11" t="s">
        <v>3476</v>
      </c>
    </row>
    <row r="119" spans="1:18" x14ac:dyDescent="0.25">
      <c r="A119" s="11" t="s">
        <v>39</v>
      </c>
      <c r="D119" s="11" t="s">
        <v>4469</v>
      </c>
      <c r="E119" s="11" t="s">
        <v>4469</v>
      </c>
      <c r="F119" s="11" t="s">
        <v>4469</v>
      </c>
      <c r="H119" s="11" t="s">
        <v>43</v>
      </c>
      <c r="I119" s="11" t="s">
        <v>44</v>
      </c>
      <c r="J119" s="11" t="s">
        <v>1586</v>
      </c>
      <c r="K119" s="11" t="s">
        <v>135</v>
      </c>
      <c r="L119" s="11" t="s">
        <v>3477</v>
      </c>
      <c r="M119" s="11" t="s">
        <v>4479</v>
      </c>
      <c r="O119" s="11" t="s">
        <v>45</v>
      </c>
      <c r="P119" s="11" t="s">
        <v>2594</v>
      </c>
      <c r="Q119" s="11" t="s">
        <v>3478</v>
      </c>
    </row>
    <row r="120" spans="1:18" x14ac:dyDescent="0.25">
      <c r="A120" s="11" t="s">
        <v>39</v>
      </c>
      <c r="D120" s="11" t="s">
        <v>4480</v>
      </c>
      <c r="E120" s="11" t="s">
        <v>4481</v>
      </c>
      <c r="F120" s="11" t="s">
        <v>4480</v>
      </c>
      <c r="H120" s="11" t="s">
        <v>241</v>
      </c>
      <c r="I120" s="11" t="s">
        <v>242</v>
      </c>
      <c r="J120" s="11" t="s">
        <v>1600</v>
      </c>
      <c r="K120" s="11" t="s">
        <v>136</v>
      </c>
      <c r="L120" s="11" t="s">
        <v>3479</v>
      </c>
      <c r="M120" s="11" t="s">
        <v>4482</v>
      </c>
      <c r="O120" s="11" t="s">
        <v>45</v>
      </c>
      <c r="P120" s="11" t="s">
        <v>47</v>
      </c>
      <c r="Q120" s="11" t="s">
        <v>3480</v>
      </c>
      <c r="R120" s="11" t="s">
        <v>3481</v>
      </c>
    </row>
    <row r="121" spans="1:18" x14ac:dyDescent="0.25">
      <c r="A121" s="11" t="s">
        <v>39</v>
      </c>
      <c r="D121" s="11" t="s">
        <v>4483</v>
      </c>
      <c r="E121" s="11" t="s">
        <v>4483</v>
      </c>
      <c r="F121" s="11" t="s">
        <v>4483</v>
      </c>
      <c r="H121" s="11" t="s">
        <v>1751</v>
      </c>
      <c r="I121" s="11" t="s">
        <v>1752</v>
      </c>
      <c r="J121" s="11" t="s">
        <v>1586</v>
      </c>
      <c r="K121" s="11" t="s">
        <v>135</v>
      </c>
      <c r="L121" s="11" t="s">
        <v>3482</v>
      </c>
      <c r="M121" s="11" t="s">
        <v>4484</v>
      </c>
      <c r="O121" s="11" t="s">
        <v>45</v>
      </c>
      <c r="P121" s="11" t="s">
        <v>47</v>
      </c>
      <c r="Q121" s="11" t="s">
        <v>3483</v>
      </c>
    </row>
    <row r="122" spans="1:18" x14ac:dyDescent="0.25">
      <c r="A122" s="11" t="s">
        <v>39</v>
      </c>
      <c r="D122" s="11" t="s">
        <v>4485</v>
      </c>
      <c r="E122" s="11" t="s">
        <v>4485</v>
      </c>
      <c r="F122" s="11" t="s">
        <v>4485</v>
      </c>
      <c r="H122" s="11" t="s">
        <v>277</v>
      </c>
      <c r="I122" s="11" t="s">
        <v>278</v>
      </c>
      <c r="J122" s="11" t="s">
        <v>1586</v>
      </c>
      <c r="K122" s="11" t="s">
        <v>135</v>
      </c>
      <c r="L122" s="11" t="s">
        <v>3484</v>
      </c>
      <c r="M122" s="11" t="s">
        <v>4486</v>
      </c>
      <c r="O122" s="11" t="s">
        <v>45</v>
      </c>
      <c r="P122" s="11" t="s">
        <v>47</v>
      </c>
      <c r="Q122" s="11" t="s">
        <v>3485</v>
      </c>
    </row>
    <row r="123" spans="1:18" x14ac:dyDescent="0.25">
      <c r="A123" s="11" t="s">
        <v>39</v>
      </c>
      <c r="D123" s="11" t="s">
        <v>4487</v>
      </c>
      <c r="E123" s="11" t="s">
        <v>4487</v>
      </c>
      <c r="F123" s="11" t="s">
        <v>4487</v>
      </c>
      <c r="H123" s="11" t="s">
        <v>50</v>
      </c>
      <c r="I123" s="11" t="s">
        <v>51</v>
      </c>
      <c r="J123" s="11" t="s">
        <v>1586</v>
      </c>
      <c r="K123" s="11" t="s">
        <v>135</v>
      </c>
      <c r="L123" s="11" t="s">
        <v>3486</v>
      </c>
      <c r="M123" s="11" t="s">
        <v>4488</v>
      </c>
      <c r="O123" s="11" t="s">
        <v>45</v>
      </c>
      <c r="P123" s="11" t="s">
        <v>47</v>
      </c>
      <c r="Q123" s="11" t="s">
        <v>3487</v>
      </c>
    </row>
    <row r="124" spans="1:18" x14ac:dyDescent="0.25">
      <c r="A124" s="11" t="s">
        <v>39</v>
      </c>
      <c r="D124" s="11" t="s">
        <v>4489</v>
      </c>
      <c r="E124" s="11" t="s">
        <v>4489</v>
      </c>
      <c r="F124" s="11" t="s">
        <v>4489</v>
      </c>
      <c r="H124" s="11" t="s">
        <v>311</v>
      </c>
      <c r="I124" s="11" t="s">
        <v>312</v>
      </c>
      <c r="J124" s="11" t="s">
        <v>1586</v>
      </c>
      <c r="K124" s="11" t="s">
        <v>135</v>
      </c>
      <c r="L124" s="11" t="s">
        <v>3488</v>
      </c>
      <c r="M124" s="11" t="s">
        <v>2167</v>
      </c>
      <c r="O124" s="11" t="s">
        <v>45</v>
      </c>
      <c r="P124" s="11" t="s">
        <v>46</v>
      </c>
      <c r="Q124" s="11" t="s">
        <v>3489</v>
      </c>
    </row>
    <row r="125" spans="1:18" x14ac:dyDescent="0.25">
      <c r="A125" s="11" t="s">
        <v>39</v>
      </c>
      <c r="D125" s="11" t="s">
        <v>4490</v>
      </c>
      <c r="E125" s="11" t="s">
        <v>4490</v>
      </c>
      <c r="F125" s="11" t="s">
        <v>4490</v>
      </c>
      <c r="H125" s="11" t="s">
        <v>50</v>
      </c>
      <c r="I125" s="11" t="s">
        <v>51</v>
      </c>
      <c r="J125" s="11" t="s">
        <v>1586</v>
      </c>
      <c r="K125" s="11" t="s">
        <v>135</v>
      </c>
      <c r="L125" s="11" t="s">
        <v>3486</v>
      </c>
      <c r="M125" s="11" t="s">
        <v>4491</v>
      </c>
      <c r="O125" s="11" t="s">
        <v>45</v>
      </c>
      <c r="P125" s="11" t="s">
        <v>47</v>
      </c>
      <c r="Q125" s="11" t="s">
        <v>3490</v>
      </c>
    </row>
    <row r="126" spans="1:18" x14ac:dyDescent="0.25">
      <c r="A126" s="11" t="s">
        <v>39</v>
      </c>
      <c r="D126" s="11" t="s">
        <v>4492</v>
      </c>
      <c r="E126" s="11" t="s">
        <v>4493</v>
      </c>
      <c r="F126" s="11" t="s">
        <v>4492</v>
      </c>
      <c r="G126" s="11" t="s">
        <v>4494</v>
      </c>
      <c r="H126" s="11" t="s">
        <v>50</v>
      </c>
      <c r="I126" s="11" t="s">
        <v>51</v>
      </c>
      <c r="J126" s="11" t="s">
        <v>9</v>
      </c>
      <c r="K126" s="11" t="s">
        <v>135</v>
      </c>
      <c r="L126" s="11" t="s">
        <v>3491</v>
      </c>
      <c r="M126" s="11" t="s">
        <v>4495</v>
      </c>
      <c r="O126" s="11" t="s">
        <v>45</v>
      </c>
      <c r="P126" s="11" t="s">
        <v>47</v>
      </c>
      <c r="Q126" s="11" t="s">
        <v>3492</v>
      </c>
      <c r="R126" s="11" t="s">
        <v>3493</v>
      </c>
    </row>
    <row r="127" spans="1:18" x14ac:dyDescent="0.25">
      <c r="A127" s="11" t="s">
        <v>39</v>
      </c>
      <c r="D127" s="11" t="s">
        <v>4496</v>
      </c>
      <c r="E127" s="11" t="s">
        <v>3357</v>
      </c>
      <c r="F127" s="11" t="s">
        <v>4496</v>
      </c>
      <c r="G127" s="11" t="s">
        <v>4497</v>
      </c>
      <c r="H127" s="11" t="s">
        <v>50</v>
      </c>
      <c r="I127" s="11" t="s">
        <v>51</v>
      </c>
      <c r="J127" s="11" t="s">
        <v>9</v>
      </c>
      <c r="K127" s="11" t="s">
        <v>135</v>
      </c>
      <c r="L127" s="11" t="s">
        <v>3494</v>
      </c>
      <c r="M127" s="11" t="s">
        <v>4498</v>
      </c>
      <c r="O127" s="11" t="s">
        <v>45</v>
      </c>
      <c r="P127" s="11" t="s">
        <v>47</v>
      </c>
      <c r="Q127" s="11" t="s">
        <v>3495</v>
      </c>
      <c r="R127" s="11" t="s">
        <v>3496</v>
      </c>
    </row>
    <row r="128" spans="1:18" x14ac:dyDescent="0.25">
      <c r="A128" s="11" t="s">
        <v>39</v>
      </c>
      <c r="D128" s="11" t="s">
        <v>4499</v>
      </c>
      <c r="E128" s="11" t="s">
        <v>4500</v>
      </c>
      <c r="F128" s="11" t="s">
        <v>4499</v>
      </c>
      <c r="G128" s="11" t="s">
        <v>4501</v>
      </c>
      <c r="H128" s="11" t="s">
        <v>50</v>
      </c>
      <c r="I128" s="11" t="s">
        <v>51</v>
      </c>
      <c r="J128" s="11" t="s">
        <v>9</v>
      </c>
      <c r="K128" s="11" t="s">
        <v>135</v>
      </c>
      <c r="L128" s="11" t="s">
        <v>3497</v>
      </c>
      <c r="M128" s="11" t="s">
        <v>4502</v>
      </c>
      <c r="O128" s="11" t="s">
        <v>45</v>
      </c>
      <c r="P128" s="11" t="s">
        <v>47</v>
      </c>
      <c r="Q128" s="11" t="s">
        <v>3498</v>
      </c>
      <c r="R128" s="11" t="s">
        <v>3499</v>
      </c>
    </row>
    <row r="129" spans="1:18" x14ac:dyDescent="0.25">
      <c r="A129" s="11" t="s">
        <v>39</v>
      </c>
      <c r="D129" s="11" t="s">
        <v>4503</v>
      </c>
      <c r="E129" s="11" t="s">
        <v>4504</v>
      </c>
      <c r="F129" s="11" t="s">
        <v>4503</v>
      </c>
      <c r="G129" s="11" t="s">
        <v>4505</v>
      </c>
      <c r="H129" s="11" t="s">
        <v>50</v>
      </c>
      <c r="I129" s="11" t="s">
        <v>51</v>
      </c>
      <c r="J129" s="11" t="s">
        <v>9</v>
      </c>
      <c r="K129" s="11" t="s">
        <v>135</v>
      </c>
      <c r="L129" s="11" t="s">
        <v>3500</v>
      </c>
      <c r="M129" s="11" t="s">
        <v>4506</v>
      </c>
      <c r="O129" s="11" t="s">
        <v>45</v>
      </c>
      <c r="P129" s="11" t="s">
        <v>47</v>
      </c>
      <c r="Q129" s="11" t="s">
        <v>3501</v>
      </c>
      <c r="R129" s="11" t="s">
        <v>3502</v>
      </c>
    </row>
    <row r="130" spans="1:18" x14ac:dyDescent="0.25">
      <c r="A130" s="11" t="s">
        <v>39</v>
      </c>
      <c r="D130" s="11" t="s">
        <v>4503</v>
      </c>
      <c r="E130" s="11" t="s">
        <v>4504</v>
      </c>
      <c r="F130" s="11" t="s">
        <v>4503</v>
      </c>
      <c r="G130" s="11" t="s">
        <v>4505</v>
      </c>
      <c r="H130" s="11" t="s">
        <v>50</v>
      </c>
      <c r="I130" s="11" t="s">
        <v>51</v>
      </c>
      <c r="J130" s="11" t="s">
        <v>9</v>
      </c>
      <c r="K130" s="11" t="s">
        <v>135</v>
      </c>
      <c r="L130" s="11" t="s">
        <v>3500</v>
      </c>
      <c r="M130" s="11" t="s">
        <v>4498</v>
      </c>
      <c r="O130" s="11" t="s">
        <v>45</v>
      </c>
      <c r="P130" s="11" t="s">
        <v>47</v>
      </c>
      <c r="Q130" s="11" t="s">
        <v>3503</v>
      </c>
      <c r="R130" s="11" t="s">
        <v>3504</v>
      </c>
    </row>
    <row r="131" spans="1:18" x14ac:dyDescent="0.25">
      <c r="A131" s="11" t="s">
        <v>39</v>
      </c>
      <c r="D131" s="11" t="s">
        <v>3365</v>
      </c>
      <c r="E131" s="11" t="s">
        <v>4507</v>
      </c>
      <c r="F131" s="11" t="s">
        <v>3365</v>
      </c>
      <c r="G131" s="11" t="s">
        <v>4508</v>
      </c>
      <c r="H131" s="11" t="s">
        <v>50</v>
      </c>
      <c r="I131" s="11" t="s">
        <v>51</v>
      </c>
      <c r="J131" s="11" t="s">
        <v>9</v>
      </c>
      <c r="K131" s="11" t="s">
        <v>135</v>
      </c>
      <c r="L131" s="11" t="s">
        <v>3505</v>
      </c>
      <c r="M131" s="11" t="s">
        <v>4509</v>
      </c>
      <c r="O131" s="11" t="s">
        <v>45</v>
      </c>
      <c r="P131" s="11" t="s">
        <v>47</v>
      </c>
      <c r="Q131" s="11" t="s">
        <v>3506</v>
      </c>
      <c r="R131" s="11" t="s">
        <v>3507</v>
      </c>
    </row>
    <row r="132" spans="1:18" x14ac:dyDescent="0.25">
      <c r="A132" s="11" t="s">
        <v>39</v>
      </c>
      <c r="D132" s="11" t="s">
        <v>4510</v>
      </c>
      <c r="E132" s="11" t="s">
        <v>3281</v>
      </c>
      <c r="F132" s="11" t="s">
        <v>4510</v>
      </c>
      <c r="H132" s="11" t="s">
        <v>50</v>
      </c>
      <c r="I132" s="11" t="s">
        <v>51</v>
      </c>
      <c r="J132" s="11" t="s">
        <v>1600</v>
      </c>
      <c r="K132" s="11" t="s">
        <v>135</v>
      </c>
      <c r="L132" s="11" t="s">
        <v>3508</v>
      </c>
      <c r="M132" s="11" t="s">
        <v>4511</v>
      </c>
      <c r="O132" s="11" t="s">
        <v>45</v>
      </c>
      <c r="P132" s="11" t="s">
        <v>47</v>
      </c>
      <c r="Q132" s="11" t="s">
        <v>3509</v>
      </c>
      <c r="R132" s="11" t="s">
        <v>3510</v>
      </c>
    </row>
    <row r="133" spans="1:18" x14ac:dyDescent="0.25">
      <c r="A133" s="11" t="s">
        <v>39</v>
      </c>
      <c r="D133" s="11" t="s">
        <v>4510</v>
      </c>
      <c r="E133" s="11" t="s">
        <v>3281</v>
      </c>
      <c r="F133" s="11" t="s">
        <v>4510</v>
      </c>
      <c r="H133" s="11" t="s">
        <v>50</v>
      </c>
      <c r="I133" s="11" t="s">
        <v>51</v>
      </c>
      <c r="J133" s="11" t="s">
        <v>1600</v>
      </c>
      <c r="K133" s="11" t="s">
        <v>135</v>
      </c>
      <c r="L133" s="11" t="s">
        <v>3511</v>
      </c>
      <c r="M133" s="11" t="s">
        <v>4512</v>
      </c>
      <c r="O133" s="11" t="s">
        <v>45</v>
      </c>
      <c r="P133" s="11" t="s">
        <v>47</v>
      </c>
      <c r="Q133" s="11" t="s">
        <v>3512</v>
      </c>
      <c r="R133" s="11" t="s">
        <v>3513</v>
      </c>
    </row>
    <row r="134" spans="1:18" x14ac:dyDescent="0.25">
      <c r="A134" s="11" t="s">
        <v>39</v>
      </c>
      <c r="D134" s="11" t="s">
        <v>2363</v>
      </c>
      <c r="E134" s="11" t="s">
        <v>94</v>
      </c>
      <c r="F134" s="11" t="s">
        <v>2364</v>
      </c>
      <c r="H134" s="11" t="s">
        <v>2016</v>
      </c>
      <c r="I134" s="11" t="s">
        <v>2017</v>
      </c>
      <c r="J134" s="11" t="s">
        <v>45</v>
      </c>
      <c r="K134" s="11" t="s">
        <v>135</v>
      </c>
      <c r="L134" s="11" t="s">
        <v>2043</v>
      </c>
      <c r="M134" s="11" t="s">
        <v>2382</v>
      </c>
      <c r="O134" s="11" t="s">
        <v>45</v>
      </c>
      <c r="P134" s="11" t="s">
        <v>319</v>
      </c>
      <c r="Q134" s="11" t="s">
        <v>2044</v>
      </c>
      <c r="R134" s="11" t="s">
        <v>2045</v>
      </c>
    </row>
    <row r="135" spans="1:18" x14ac:dyDescent="0.25">
      <c r="A135" s="11" t="s">
        <v>39</v>
      </c>
      <c r="D135" s="11" t="s">
        <v>2363</v>
      </c>
      <c r="E135" s="11" t="s">
        <v>94</v>
      </c>
      <c r="F135" s="11" t="s">
        <v>2364</v>
      </c>
      <c r="H135" s="11" t="s">
        <v>2016</v>
      </c>
      <c r="I135" s="11" t="s">
        <v>2017</v>
      </c>
      <c r="J135" s="11" t="s">
        <v>45</v>
      </c>
      <c r="K135" s="11" t="s">
        <v>135</v>
      </c>
      <c r="L135" s="11" t="s">
        <v>2046</v>
      </c>
      <c r="M135" s="11" t="s">
        <v>2383</v>
      </c>
      <c r="O135" s="11" t="s">
        <v>45</v>
      </c>
      <c r="P135" s="11" t="s">
        <v>319</v>
      </c>
      <c r="Q135" s="11" t="s">
        <v>2047</v>
      </c>
      <c r="R135" s="11" t="s">
        <v>2048</v>
      </c>
    </row>
    <row r="136" spans="1:18" x14ac:dyDescent="0.25">
      <c r="A136" s="11" t="s">
        <v>39</v>
      </c>
      <c r="D136" s="11" t="s">
        <v>2363</v>
      </c>
      <c r="E136" s="11" t="s">
        <v>94</v>
      </c>
      <c r="F136" s="11" t="s">
        <v>2364</v>
      </c>
      <c r="H136" s="11" t="s">
        <v>2016</v>
      </c>
      <c r="I136" s="11" t="s">
        <v>2017</v>
      </c>
      <c r="J136" s="11" t="s">
        <v>45</v>
      </c>
      <c r="K136" s="11" t="s">
        <v>135</v>
      </c>
      <c r="L136" s="11" t="s">
        <v>2049</v>
      </c>
      <c r="M136" s="11" t="s">
        <v>2384</v>
      </c>
      <c r="O136" s="11" t="s">
        <v>45</v>
      </c>
      <c r="P136" s="11" t="s">
        <v>319</v>
      </c>
      <c r="Q136" s="11" t="s">
        <v>2050</v>
      </c>
      <c r="R136" s="11" t="s">
        <v>2051</v>
      </c>
    </row>
    <row r="137" spans="1:18" x14ac:dyDescent="0.25">
      <c r="A137" s="11" t="s">
        <v>39</v>
      </c>
      <c r="D137" s="11" t="s">
        <v>2363</v>
      </c>
      <c r="E137" s="11" t="s">
        <v>94</v>
      </c>
      <c r="F137" s="11" t="s">
        <v>2363</v>
      </c>
      <c r="H137" s="11" t="s">
        <v>2016</v>
      </c>
      <c r="I137" s="11" t="s">
        <v>2017</v>
      </c>
      <c r="J137" s="11" t="s">
        <v>45</v>
      </c>
      <c r="K137" s="11" t="s">
        <v>135</v>
      </c>
      <c r="L137" s="11" t="s">
        <v>2046</v>
      </c>
      <c r="M137" s="11" t="s">
        <v>2398</v>
      </c>
      <c r="O137" s="11" t="s">
        <v>45</v>
      </c>
      <c r="P137" s="11" t="s">
        <v>319</v>
      </c>
      <c r="Q137" s="11" t="s">
        <v>2079</v>
      </c>
      <c r="R137" s="11" t="s">
        <v>2048</v>
      </c>
    </row>
    <row r="138" spans="1:18" x14ac:dyDescent="0.25">
      <c r="A138" s="11" t="s">
        <v>39</v>
      </c>
      <c r="D138" s="11" t="s">
        <v>2363</v>
      </c>
      <c r="E138" s="11" t="s">
        <v>94</v>
      </c>
      <c r="F138" s="11" t="s">
        <v>2363</v>
      </c>
      <c r="H138" s="11" t="s">
        <v>2016</v>
      </c>
      <c r="I138" s="11" t="s">
        <v>2017</v>
      </c>
      <c r="J138" s="11" t="s">
        <v>45</v>
      </c>
      <c r="K138" s="11" t="s">
        <v>135</v>
      </c>
      <c r="L138" s="11" t="s">
        <v>2049</v>
      </c>
      <c r="M138" s="11" t="s">
        <v>2398</v>
      </c>
      <c r="O138" s="11" t="s">
        <v>45</v>
      </c>
      <c r="P138" s="11" t="s">
        <v>319</v>
      </c>
      <c r="Q138" s="11" t="s">
        <v>2080</v>
      </c>
      <c r="R138" s="11" t="s">
        <v>2051</v>
      </c>
    </row>
    <row r="139" spans="1:18" x14ac:dyDescent="0.25">
      <c r="A139" s="11" t="s">
        <v>39</v>
      </c>
      <c r="D139" s="11" t="s">
        <v>2363</v>
      </c>
      <c r="E139" s="11" t="s">
        <v>94</v>
      </c>
      <c r="F139" s="11" t="s">
        <v>2363</v>
      </c>
      <c r="H139" s="11" t="s">
        <v>2016</v>
      </c>
      <c r="I139" s="11" t="s">
        <v>2017</v>
      </c>
      <c r="J139" s="11" t="s">
        <v>45</v>
      </c>
      <c r="K139" s="11" t="s">
        <v>135</v>
      </c>
      <c r="L139" s="11" t="s">
        <v>2043</v>
      </c>
      <c r="M139" s="11" t="s">
        <v>2399</v>
      </c>
      <c r="O139" s="11" t="s">
        <v>45</v>
      </c>
      <c r="P139" s="11" t="s">
        <v>319</v>
      </c>
      <c r="Q139" s="11" t="s">
        <v>2081</v>
      </c>
      <c r="R139" s="11" t="s">
        <v>2045</v>
      </c>
    </row>
    <row r="140" spans="1:18" x14ac:dyDescent="0.25">
      <c r="A140" s="11" t="s">
        <v>39</v>
      </c>
      <c r="D140" s="11" t="s">
        <v>2363</v>
      </c>
      <c r="E140" s="11" t="s">
        <v>94</v>
      </c>
      <c r="F140" s="11" t="s">
        <v>2363</v>
      </c>
      <c r="H140" s="11" t="s">
        <v>2016</v>
      </c>
      <c r="I140" s="11" t="s">
        <v>2017</v>
      </c>
      <c r="J140" s="11" t="s">
        <v>45</v>
      </c>
      <c r="K140" s="11" t="s">
        <v>135</v>
      </c>
      <c r="L140" s="11" t="s">
        <v>2040</v>
      </c>
      <c r="M140" s="11" t="s">
        <v>2400</v>
      </c>
      <c r="O140" s="11" t="s">
        <v>45</v>
      </c>
      <c r="P140" s="11" t="s">
        <v>319</v>
      </c>
      <c r="Q140" s="11" t="s">
        <v>2082</v>
      </c>
      <c r="R140" s="11" t="s">
        <v>2042</v>
      </c>
    </row>
    <row r="141" spans="1:18" x14ac:dyDescent="0.25">
      <c r="A141" s="11" t="s">
        <v>39</v>
      </c>
      <c r="D141" s="11" t="s">
        <v>127</v>
      </c>
      <c r="E141" s="11" t="s">
        <v>127</v>
      </c>
      <c r="F141" s="11" t="s">
        <v>127</v>
      </c>
      <c r="H141" s="11" t="s">
        <v>156</v>
      </c>
      <c r="I141" s="11" t="s">
        <v>157</v>
      </c>
      <c r="J141" s="11" t="s">
        <v>45</v>
      </c>
      <c r="K141" s="11" t="s">
        <v>135</v>
      </c>
      <c r="L141" s="11" t="s">
        <v>3514</v>
      </c>
      <c r="M141" s="11" t="s">
        <v>4513</v>
      </c>
      <c r="O141" s="11" t="s">
        <v>45</v>
      </c>
      <c r="P141" s="11" t="s">
        <v>47</v>
      </c>
      <c r="Q141" s="11" t="s">
        <v>3515</v>
      </c>
    </row>
    <row r="142" spans="1:18" x14ac:dyDescent="0.25">
      <c r="A142" s="11" t="s">
        <v>39</v>
      </c>
      <c r="D142" s="11" t="s">
        <v>4514</v>
      </c>
      <c r="E142" s="11" t="s">
        <v>4490</v>
      </c>
      <c r="F142" s="11" t="s">
        <v>4514</v>
      </c>
      <c r="G142" s="11" t="s">
        <v>4515</v>
      </c>
      <c r="H142" s="11" t="s">
        <v>156</v>
      </c>
      <c r="I142" s="11" t="s">
        <v>157</v>
      </c>
      <c r="J142" s="11" t="s">
        <v>9</v>
      </c>
      <c r="K142" s="11" t="s">
        <v>135</v>
      </c>
      <c r="L142" s="11" t="s">
        <v>3516</v>
      </c>
      <c r="M142" s="11" t="s">
        <v>4516</v>
      </c>
      <c r="O142" s="11" t="s">
        <v>45</v>
      </c>
      <c r="P142" s="11" t="s">
        <v>47</v>
      </c>
      <c r="Q142" s="11" t="s">
        <v>3517</v>
      </c>
      <c r="R142" s="11" t="s">
        <v>3518</v>
      </c>
    </row>
    <row r="143" spans="1:18" x14ac:dyDescent="0.25">
      <c r="A143" s="11" t="s">
        <v>39</v>
      </c>
      <c r="D143" s="11" t="s">
        <v>4517</v>
      </c>
      <c r="E143" s="11" t="s">
        <v>4518</v>
      </c>
      <c r="F143" s="11" t="s">
        <v>4519</v>
      </c>
      <c r="G143" s="11" t="s">
        <v>4520</v>
      </c>
      <c r="H143" s="11" t="s">
        <v>43</v>
      </c>
      <c r="I143" s="11" t="s">
        <v>44</v>
      </c>
      <c r="J143" s="11" t="s">
        <v>9</v>
      </c>
      <c r="K143" s="11" t="s">
        <v>135</v>
      </c>
      <c r="L143" s="11" t="s">
        <v>3519</v>
      </c>
      <c r="M143" s="11" t="s">
        <v>4521</v>
      </c>
      <c r="O143" s="11" t="s">
        <v>45</v>
      </c>
      <c r="P143" s="11" t="s">
        <v>46</v>
      </c>
      <c r="Q143" s="11" t="s">
        <v>3520</v>
      </c>
      <c r="R143" s="11" t="s">
        <v>3521</v>
      </c>
    </row>
    <row r="144" spans="1:18" x14ac:dyDescent="0.25">
      <c r="A144" s="11" t="s">
        <v>39</v>
      </c>
      <c r="D144" s="11" t="s">
        <v>4522</v>
      </c>
      <c r="E144" s="11" t="s">
        <v>4523</v>
      </c>
      <c r="F144" s="11" t="s">
        <v>4522</v>
      </c>
      <c r="G144" s="11" t="s">
        <v>4524</v>
      </c>
      <c r="H144" s="11" t="s">
        <v>50</v>
      </c>
      <c r="I144" s="11" t="s">
        <v>51</v>
      </c>
      <c r="J144" s="11" t="s">
        <v>9</v>
      </c>
      <c r="K144" s="11" t="s">
        <v>135</v>
      </c>
      <c r="L144" s="11" t="s">
        <v>3522</v>
      </c>
      <c r="M144" s="11" t="s">
        <v>4525</v>
      </c>
      <c r="O144" s="11" t="s">
        <v>45</v>
      </c>
      <c r="P144" s="11" t="s">
        <v>47</v>
      </c>
      <c r="Q144" s="11" t="s">
        <v>3523</v>
      </c>
      <c r="R144" s="11" t="s">
        <v>3524</v>
      </c>
    </row>
    <row r="145" spans="1:18" x14ac:dyDescent="0.25">
      <c r="A145" s="11" t="s">
        <v>39</v>
      </c>
      <c r="D145" s="11" t="s">
        <v>4526</v>
      </c>
      <c r="E145" s="11" t="s">
        <v>4526</v>
      </c>
      <c r="F145" s="11" t="s">
        <v>4526</v>
      </c>
      <c r="H145" s="11" t="s">
        <v>50</v>
      </c>
      <c r="I145" s="11" t="s">
        <v>51</v>
      </c>
      <c r="J145" s="11" t="s">
        <v>1586</v>
      </c>
      <c r="K145" s="11" t="s">
        <v>135</v>
      </c>
      <c r="L145" s="11" t="s">
        <v>3525</v>
      </c>
      <c r="M145" s="11" t="s">
        <v>4527</v>
      </c>
      <c r="O145" s="11" t="s">
        <v>45</v>
      </c>
      <c r="P145" s="11" t="s">
        <v>47</v>
      </c>
      <c r="Q145" s="11" t="s">
        <v>3526</v>
      </c>
    </row>
    <row r="146" spans="1:18" x14ac:dyDescent="0.25">
      <c r="A146" s="11" t="s">
        <v>39</v>
      </c>
      <c r="D146" s="11" t="s">
        <v>4528</v>
      </c>
      <c r="E146" s="11" t="s">
        <v>4528</v>
      </c>
      <c r="F146" s="11" t="s">
        <v>4528</v>
      </c>
      <c r="H146" s="11" t="s">
        <v>50</v>
      </c>
      <c r="I146" s="11" t="s">
        <v>51</v>
      </c>
      <c r="J146" s="11" t="s">
        <v>45</v>
      </c>
      <c r="K146" s="11" t="s">
        <v>135</v>
      </c>
      <c r="L146" s="11" t="s">
        <v>3527</v>
      </c>
      <c r="M146" s="11" t="s">
        <v>4529</v>
      </c>
      <c r="O146" s="11" t="s">
        <v>45</v>
      </c>
      <c r="P146" s="11" t="s">
        <v>47</v>
      </c>
      <c r="Q146" s="11" t="s">
        <v>3528</v>
      </c>
    </row>
    <row r="147" spans="1:18" x14ac:dyDescent="0.25">
      <c r="A147" s="11" t="s">
        <v>39</v>
      </c>
      <c r="D147" s="11" t="s">
        <v>4530</v>
      </c>
      <c r="E147" s="11" t="s">
        <v>4531</v>
      </c>
      <c r="F147" s="11" t="s">
        <v>4530</v>
      </c>
      <c r="H147" s="11" t="s">
        <v>50</v>
      </c>
      <c r="I147" s="11" t="s">
        <v>51</v>
      </c>
      <c r="J147" s="11" t="s">
        <v>1600</v>
      </c>
      <c r="K147" s="11" t="s">
        <v>135</v>
      </c>
      <c r="L147" s="11" t="s">
        <v>3529</v>
      </c>
      <c r="M147" s="11" t="s">
        <v>4532</v>
      </c>
      <c r="O147" s="11" t="s">
        <v>45</v>
      </c>
      <c r="P147" s="11" t="s">
        <v>47</v>
      </c>
      <c r="Q147" s="11" t="s">
        <v>3530</v>
      </c>
      <c r="R147" s="11" t="s">
        <v>3531</v>
      </c>
    </row>
    <row r="148" spans="1:18" x14ac:dyDescent="0.25">
      <c r="A148" s="11" t="s">
        <v>39</v>
      </c>
      <c r="D148" s="11" t="s">
        <v>4533</v>
      </c>
      <c r="E148" s="11" t="s">
        <v>4531</v>
      </c>
      <c r="F148" s="11" t="s">
        <v>4533</v>
      </c>
      <c r="G148" s="11" t="s">
        <v>4534</v>
      </c>
      <c r="H148" s="11" t="s">
        <v>50</v>
      </c>
      <c r="I148" s="11" t="s">
        <v>51</v>
      </c>
      <c r="J148" s="11" t="s">
        <v>9</v>
      </c>
      <c r="K148" s="11" t="s">
        <v>135</v>
      </c>
      <c r="L148" s="11" t="s">
        <v>3532</v>
      </c>
      <c r="M148" s="11" t="s">
        <v>4535</v>
      </c>
      <c r="O148" s="11" t="s">
        <v>45</v>
      </c>
      <c r="P148" s="11" t="s">
        <v>47</v>
      </c>
      <c r="Q148" s="11" t="s">
        <v>3533</v>
      </c>
      <c r="R148" s="11" t="s">
        <v>3534</v>
      </c>
    </row>
    <row r="149" spans="1:18" x14ac:dyDescent="0.25">
      <c r="A149" s="11" t="s">
        <v>39</v>
      </c>
      <c r="D149" s="11" t="s">
        <v>3434</v>
      </c>
      <c r="E149" s="11" t="s">
        <v>3278</v>
      </c>
      <c r="F149" s="11" t="s">
        <v>3434</v>
      </c>
      <c r="G149" s="11" t="s">
        <v>3434</v>
      </c>
      <c r="H149" s="11" t="s">
        <v>2453</v>
      </c>
      <c r="I149" s="11" t="s">
        <v>2454</v>
      </c>
      <c r="J149" s="11" t="s">
        <v>9</v>
      </c>
      <c r="K149" s="11" t="s">
        <v>135</v>
      </c>
      <c r="L149" s="11" t="s">
        <v>3535</v>
      </c>
      <c r="M149" s="11" t="s">
        <v>4536</v>
      </c>
      <c r="O149" s="11" t="s">
        <v>45</v>
      </c>
      <c r="P149" s="11" t="s">
        <v>47</v>
      </c>
      <c r="Q149" s="11" t="s">
        <v>3536</v>
      </c>
      <c r="R149" s="11" t="s">
        <v>3537</v>
      </c>
    </row>
    <row r="150" spans="1:18" x14ac:dyDescent="0.25">
      <c r="A150" s="11" t="s">
        <v>39</v>
      </c>
      <c r="D150" s="11" t="s">
        <v>4537</v>
      </c>
      <c r="E150" s="11" t="s">
        <v>4537</v>
      </c>
      <c r="F150" s="11" t="s">
        <v>4537</v>
      </c>
      <c r="H150" s="11" t="s">
        <v>140</v>
      </c>
      <c r="I150" s="11" t="s">
        <v>141</v>
      </c>
      <c r="J150" s="11" t="s">
        <v>45</v>
      </c>
      <c r="K150" s="11" t="s">
        <v>136</v>
      </c>
      <c r="L150" s="11" t="s">
        <v>3538</v>
      </c>
      <c r="M150" s="11" t="s">
        <v>4538</v>
      </c>
      <c r="O150" s="11" t="s">
        <v>45</v>
      </c>
      <c r="P150" s="11" t="s">
        <v>47</v>
      </c>
      <c r="Q150" s="11" t="s">
        <v>3539</v>
      </c>
    </row>
    <row r="151" spans="1:18" x14ac:dyDescent="0.25">
      <c r="A151" s="11" t="s">
        <v>39</v>
      </c>
      <c r="D151" s="11" t="s">
        <v>4537</v>
      </c>
      <c r="E151" s="11" t="s">
        <v>4537</v>
      </c>
      <c r="F151" s="11" t="s">
        <v>4537</v>
      </c>
      <c r="H151" s="11" t="s">
        <v>140</v>
      </c>
      <c r="I151" s="11" t="s">
        <v>141</v>
      </c>
      <c r="J151" s="11" t="s">
        <v>45</v>
      </c>
      <c r="K151" s="11" t="s">
        <v>136</v>
      </c>
      <c r="L151" s="11" t="s">
        <v>3538</v>
      </c>
      <c r="M151" s="11" t="s">
        <v>4538</v>
      </c>
      <c r="O151" s="11" t="s">
        <v>45</v>
      </c>
      <c r="P151" s="11" t="s">
        <v>47</v>
      </c>
      <c r="Q151" s="11" t="s">
        <v>3539</v>
      </c>
    </row>
    <row r="152" spans="1:18" x14ac:dyDescent="0.25">
      <c r="A152" s="11" t="s">
        <v>39</v>
      </c>
      <c r="D152" s="11" t="s">
        <v>4539</v>
      </c>
      <c r="E152" s="11" t="s">
        <v>3391</v>
      </c>
      <c r="F152" s="11" t="s">
        <v>3274</v>
      </c>
      <c r="G152" s="11" t="s">
        <v>4539</v>
      </c>
      <c r="H152" s="11" t="s">
        <v>43</v>
      </c>
      <c r="I152" s="11" t="s">
        <v>44</v>
      </c>
      <c r="J152" s="11" t="s">
        <v>9</v>
      </c>
      <c r="K152" s="11" t="s">
        <v>135</v>
      </c>
      <c r="L152" s="11" t="s">
        <v>3540</v>
      </c>
      <c r="M152" s="11" t="s">
        <v>4540</v>
      </c>
      <c r="O152" s="11" t="s">
        <v>45</v>
      </c>
      <c r="P152" s="11" t="s">
        <v>2594</v>
      </c>
      <c r="Q152" s="11" t="s">
        <v>3541</v>
      </c>
      <c r="R152" s="11" t="s">
        <v>3542</v>
      </c>
    </row>
    <row r="153" spans="1:18" x14ac:dyDescent="0.25">
      <c r="A153" s="11" t="s">
        <v>39</v>
      </c>
      <c r="D153" s="11" t="s">
        <v>4539</v>
      </c>
      <c r="E153" s="11" t="s">
        <v>4541</v>
      </c>
      <c r="F153" s="11" t="s">
        <v>4539</v>
      </c>
      <c r="H153" s="11" t="s">
        <v>50</v>
      </c>
      <c r="I153" s="11" t="s">
        <v>51</v>
      </c>
      <c r="J153" s="11" t="s">
        <v>1600</v>
      </c>
      <c r="K153" s="11" t="s">
        <v>136</v>
      </c>
      <c r="L153" s="11" t="s">
        <v>3543</v>
      </c>
      <c r="M153" s="11" t="s">
        <v>4542</v>
      </c>
      <c r="O153" s="11" t="s">
        <v>45</v>
      </c>
      <c r="P153" s="11" t="s">
        <v>47</v>
      </c>
      <c r="Q153" s="11" t="s">
        <v>3544</v>
      </c>
      <c r="R153" s="11" t="s">
        <v>3545</v>
      </c>
    </row>
    <row r="154" spans="1:18" x14ac:dyDescent="0.25">
      <c r="A154" s="11" t="s">
        <v>39</v>
      </c>
      <c r="D154" s="11" t="s">
        <v>4543</v>
      </c>
      <c r="E154" s="11" t="s">
        <v>4543</v>
      </c>
      <c r="F154" s="11" t="s">
        <v>4543</v>
      </c>
      <c r="H154" s="11" t="s">
        <v>2498</v>
      </c>
      <c r="I154" s="11" t="s">
        <v>2499</v>
      </c>
      <c r="J154" s="11" t="s">
        <v>45</v>
      </c>
      <c r="K154" s="11" t="s">
        <v>166</v>
      </c>
      <c r="L154" s="11" t="s">
        <v>3546</v>
      </c>
      <c r="M154" s="11" t="s">
        <v>943</v>
      </c>
      <c r="O154" s="11" t="s">
        <v>45</v>
      </c>
      <c r="P154" s="11" t="s">
        <v>46</v>
      </c>
      <c r="Q154" s="11" t="s">
        <v>3547</v>
      </c>
    </row>
    <row r="155" spans="1:18" x14ac:dyDescent="0.25">
      <c r="A155" s="11" t="s">
        <v>39</v>
      </c>
      <c r="D155" s="11" t="s">
        <v>4510</v>
      </c>
      <c r="E155" s="11" t="s">
        <v>3281</v>
      </c>
      <c r="F155" s="11" t="s">
        <v>4510</v>
      </c>
      <c r="H155" s="11" t="s">
        <v>50</v>
      </c>
      <c r="I155" s="11" t="s">
        <v>51</v>
      </c>
      <c r="J155" s="11" t="s">
        <v>1600</v>
      </c>
      <c r="K155" s="11" t="s">
        <v>135</v>
      </c>
      <c r="L155" s="11" t="s">
        <v>3548</v>
      </c>
      <c r="M155" s="11" t="s">
        <v>4544</v>
      </c>
      <c r="O155" s="11" t="s">
        <v>45</v>
      </c>
      <c r="P155" s="11" t="s">
        <v>47</v>
      </c>
      <c r="Q155" s="11" t="s">
        <v>3549</v>
      </c>
      <c r="R155" s="11" t="s">
        <v>3550</v>
      </c>
    </row>
    <row r="156" spans="1:18" x14ac:dyDescent="0.25">
      <c r="A156" s="11" t="s">
        <v>39</v>
      </c>
      <c r="D156" s="11" t="s">
        <v>4545</v>
      </c>
      <c r="E156" s="11" t="s">
        <v>3281</v>
      </c>
      <c r="F156" s="11" t="s">
        <v>4545</v>
      </c>
      <c r="H156" s="11" t="s">
        <v>50</v>
      </c>
      <c r="I156" s="11" t="s">
        <v>51</v>
      </c>
      <c r="J156" s="11" t="s">
        <v>1600</v>
      </c>
      <c r="K156" s="11" t="s">
        <v>135</v>
      </c>
      <c r="L156" s="11" t="s">
        <v>3532</v>
      </c>
      <c r="M156" s="11" t="s">
        <v>4546</v>
      </c>
      <c r="O156" s="11" t="s">
        <v>45</v>
      </c>
      <c r="P156" s="11" t="s">
        <v>47</v>
      </c>
      <c r="Q156" s="11" t="s">
        <v>3551</v>
      </c>
      <c r="R156" s="11" t="s">
        <v>3552</v>
      </c>
    </row>
    <row r="157" spans="1:18" x14ac:dyDescent="0.25">
      <c r="A157" s="11" t="s">
        <v>39</v>
      </c>
      <c r="D157" s="11" t="s">
        <v>3278</v>
      </c>
      <c r="E157" s="11" t="s">
        <v>3281</v>
      </c>
      <c r="F157" s="11" t="s">
        <v>3278</v>
      </c>
      <c r="H157" s="11" t="s">
        <v>50</v>
      </c>
      <c r="I157" s="11" t="s">
        <v>51</v>
      </c>
      <c r="J157" s="11" t="s">
        <v>1600</v>
      </c>
      <c r="K157" s="11" t="s">
        <v>135</v>
      </c>
      <c r="L157" s="11" t="s">
        <v>3553</v>
      </c>
      <c r="M157" s="11" t="s">
        <v>4547</v>
      </c>
      <c r="O157" s="11" t="s">
        <v>45</v>
      </c>
      <c r="P157" s="11" t="s">
        <v>47</v>
      </c>
      <c r="Q157" s="11" t="s">
        <v>3554</v>
      </c>
      <c r="R157" s="11" t="s">
        <v>3555</v>
      </c>
    </row>
    <row r="158" spans="1:18" x14ac:dyDescent="0.25">
      <c r="A158" s="11" t="s">
        <v>39</v>
      </c>
      <c r="D158" s="11" t="s">
        <v>4548</v>
      </c>
      <c r="E158" s="11" t="s">
        <v>3391</v>
      </c>
      <c r="F158" s="11" t="s">
        <v>4548</v>
      </c>
      <c r="H158" s="11" t="s">
        <v>50</v>
      </c>
      <c r="I158" s="11" t="s">
        <v>51</v>
      </c>
      <c r="J158" s="11" t="s">
        <v>1600</v>
      </c>
      <c r="K158" s="11" t="s">
        <v>135</v>
      </c>
      <c r="L158" s="11" t="s">
        <v>3556</v>
      </c>
      <c r="M158" s="11" t="s">
        <v>4549</v>
      </c>
      <c r="O158" s="11" t="s">
        <v>45</v>
      </c>
      <c r="P158" s="11" t="s">
        <v>47</v>
      </c>
      <c r="Q158" s="11" t="s">
        <v>3557</v>
      </c>
      <c r="R158" s="11" t="s">
        <v>3558</v>
      </c>
    </row>
    <row r="159" spans="1:18" x14ac:dyDescent="0.25">
      <c r="A159" s="11" t="s">
        <v>39</v>
      </c>
      <c r="D159" s="11" t="s">
        <v>2363</v>
      </c>
      <c r="E159" s="11" t="s">
        <v>94</v>
      </c>
      <c r="F159" s="11" t="s">
        <v>2363</v>
      </c>
      <c r="H159" s="11" t="s">
        <v>2016</v>
      </c>
      <c r="I159" s="11" t="s">
        <v>2017</v>
      </c>
      <c r="J159" s="11" t="s">
        <v>45</v>
      </c>
      <c r="K159" s="11" t="s">
        <v>135</v>
      </c>
      <c r="L159" s="11" t="s">
        <v>2055</v>
      </c>
      <c r="M159" s="11" t="s">
        <v>2397</v>
      </c>
      <c r="O159" s="11" t="s">
        <v>45</v>
      </c>
      <c r="P159" s="11" t="s">
        <v>319</v>
      </c>
      <c r="Q159" s="11" t="s">
        <v>2078</v>
      </c>
      <c r="R159" s="11" t="s">
        <v>2057</v>
      </c>
    </row>
    <row r="160" spans="1:18" x14ac:dyDescent="0.25">
      <c r="A160" s="11" t="s">
        <v>39</v>
      </c>
      <c r="D160" s="11" t="s">
        <v>2401</v>
      </c>
      <c r="E160" s="11" t="s">
        <v>94</v>
      </c>
      <c r="F160" s="11" t="s">
        <v>2401</v>
      </c>
      <c r="H160" s="11" t="s">
        <v>2016</v>
      </c>
      <c r="I160" s="11" t="s">
        <v>2017</v>
      </c>
      <c r="J160" s="11" t="s">
        <v>45</v>
      </c>
      <c r="K160" s="11" t="s">
        <v>135</v>
      </c>
      <c r="M160" s="11" t="s">
        <v>2402</v>
      </c>
      <c r="O160" s="11" t="s">
        <v>45</v>
      </c>
      <c r="P160" s="11" t="s">
        <v>319</v>
      </c>
      <c r="Q160" s="11" t="s">
        <v>2083</v>
      </c>
      <c r="R160" s="11" t="s">
        <v>2033</v>
      </c>
    </row>
    <row r="161" spans="1:18" x14ac:dyDescent="0.25">
      <c r="A161" s="11" t="s">
        <v>39</v>
      </c>
      <c r="D161" s="11" t="s">
        <v>2377</v>
      </c>
      <c r="E161" s="11" t="s">
        <v>94</v>
      </c>
      <c r="F161" s="11" t="s">
        <v>2377</v>
      </c>
      <c r="H161" s="11" t="s">
        <v>2016</v>
      </c>
      <c r="I161" s="11" t="s">
        <v>2017</v>
      </c>
      <c r="J161" s="11" t="s">
        <v>45</v>
      </c>
      <c r="K161" s="11" t="s">
        <v>135</v>
      </c>
      <c r="L161" s="11" t="s">
        <v>2086</v>
      </c>
      <c r="M161" s="11" t="s">
        <v>2405</v>
      </c>
      <c r="O161" s="11" t="s">
        <v>45</v>
      </c>
      <c r="P161" s="11" t="s">
        <v>319</v>
      </c>
      <c r="Q161" s="11" t="s">
        <v>2087</v>
      </c>
      <c r="R161" s="11" t="s">
        <v>2088</v>
      </c>
    </row>
    <row r="162" spans="1:18" x14ac:dyDescent="0.25">
      <c r="A162" s="11" t="s">
        <v>39</v>
      </c>
      <c r="D162" s="11" t="s">
        <v>4550</v>
      </c>
      <c r="E162" s="11" t="s">
        <v>4550</v>
      </c>
      <c r="F162" s="11" t="s">
        <v>4550</v>
      </c>
      <c r="H162" s="11" t="s">
        <v>43</v>
      </c>
      <c r="I162" s="11" t="s">
        <v>44</v>
      </c>
      <c r="J162" s="11" t="s">
        <v>1586</v>
      </c>
      <c r="K162" s="11" t="s">
        <v>135</v>
      </c>
      <c r="L162" s="11" t="s">
        <v>3559</v>
      </c>
      <c r="M162" s="11" t="s">
        <v>4551</v>
      </c>
      <c r="O162" s="11" t="s">
        <v>45</v>
      </c>
      <c r="P162" s="11" t="s">
        <v>46</v>
      </c>
      <c r="Q162" s="11" t="s">
        <v>3560</v>
      </c>
    </row>
    <row r="163" spans="1:18" x14ac:dyDescent="0.25">
      <c r="A163" s="11" t="s">
        <v>39</v>
      </c>
      <c r="D163" s="11" t="s">
        <v>4466</v>
      </c>
      <c r="E163" s="11" t="s">
        <v>4467</v>
      </c>
      <c r="F163" s="11" t="s">
        <v>4468</v>
      </c>
      <c r="G163" s="11" t="s">
        <v>4469</v>
      </c>
      <c r="H163" s="11" t="s">
        <v>3458</v>
      </c>
      <c r="I163" s="11" t="s">
        <v>3459</v>
      </c>
      <c r="J163" s="11" t="s">
        <v>9</v>
      </c>
      <c r="K163" s="11" t="s">
        <v>135</v>
      </c>
      <c r="L163" s="11" t="s">
        <v>3561</v>
      </c>
      <c r="M163" s="11" t="s">
        <v>4470</v>
      </c>
      <c r="O163" s="11" t="s">
        <v>45</v>
      </c>
      <c r="P163" s="11" t="s">
        <v>47</v>
      </c>
      <c r="Q163" s="11" t="s">
        <v>3562</v>
      </c>
      <c r="R163" s="11" t="s">
        <v>3563</v>
      </c>
    </row>
    <row r="164" spans="1:18" x14ac:dyDescent="0.25">
      <c r="A164" s="11" t="s">
        <v>39</v>
      </c>
      <c r="D164" s="11" t="s">
        <v>4552</v>
      </c>
      <c r="E164" s="11" t="s">
        <v>4553</v>
      </c>
      <c r="F164" s="11" t="s">
        <v>4554</v>
      </c>
      <c r="G164" s="11" t="s">
        <v>4555</v>
      </c>
      <c r="H164" s="11" t="s">
        <v>3458</v>
      </c>
      <c r="I164" s="11" t="s">
        <v>3459</v>
      </c>
      <c r="J164" s="11" t="s">
        <v>9</v>
      </c>
      <c r="K164" s="11" t="s">
        <v>135</v>
      </c>
      <c r="L164" s="11" t="s">
        <v>3564</v>
      </c>
      <c r="M164" s="11" t="s">
        <v>4556</v>
      </c>
      <c r="O164" s="11" t="s">
        <v>45</v>
      </c>
      <c r="P164" s="11" t="s">
        <v>47</v>
      </c>
      <c r="Q164" s="11" t="s">
        <v>3565</v>
      </c>
      <c r="R164" s="11" t="s">
        <v>3566</v>
      </c>
    </row>
    <row r="165" spans="1:18" x14ac:dyDescent="0.25">
      <c r="A165" s="11" t="s">
        <v>39</v>
      </c>
      <c r="D165" s="11" t="s">
        <v>4557</v>
      </c>
      <c r="E165" s="11" t="s">
        <v>4557</v>
      </c>
      <c r="F165" s="11" t="s">
        <v>4557</v>
      </c>
      <c r="H165" s="11" t="s">
        <v>50</v>
      </c>
      <c r="I165" s="11" t="s">
        <v>51</v>
      </c>
      <c r="J165" s="11" t="s">
        <v>1586</v>
      </c>
      <c r="K165" s="11" t="s">
        <v>135</v>
      </c>
      <c r="L165" s="11" t="s">
        <v>3525</v>
      </c>
      <c r="M165" s="11" t="s">
        <v>4558</v>
      </c>
      <c r="O165" s="11" t="s">
        <v>45</v>
      </c>
      <c r="P165" s="11" t="s">
        <v>47</v>
      </c>
      <c r="Q165" s="11" t="s">
        <v>3567</v>
      </c>
    </row>
    <row r="166" spans="1:18" x14ac:dyDescent="0.25">
      <c r="A166" s="11" t="s">
        <v>39</v>
      </c>
      <c r="D166" s="11" t="s">
        <v>4559</v>
      </c>
      <c r="E166" s="11" t="s">
        <v>4559</v>
      </c>
      <c r="F166" s="11" t="s">
        <v>4559</v>
      </c>
      <c r="H166" s="11" t="s">
        <v>50</v>
      </c>
      <c r="I166" s="11" t="s">
        <v>51</v>
      </c>
      <c r="J166" s="11" t="s">
        <v>45</v>
      </c>
      <c r="K166" s="11" t="s">
        <v>135</v>
      </c>
      <c r="L166" s="11" t="s">
        <v>3527</v>
      </c>
      <c r="M166" s="11" t="s">
        <v>4560</v>
      </c>
      <c r="O166" s="11" t="s">
        <v>45</v>
      </c>
      <c r="P166" s="11" t="s">
        <v>47</v>
      </c>
      <c r="Q166" s="11" t="s">
        <v>3568</v>
      </c>
    </row>
    <row r="167" spans="1:18" x14ac:dyDescent="0.25">
      <c r="A167" s="11" t="s">
        <v>39</v>
      </c>
      <c r="D167" s="11" t="s">
        <v>4561</v>
      </c>
      <c r="E167" s="11" t="s">
        <v>4561</v>
      </c>
      <c r="F167" s="11" t="s">
        <v>4561</v>
      </c>
      <c r="H167" s="11" t="s">
        <v>3569</v>
      </c>
      <c r="I167" s="11" t="s">
        <v>3570</v>
      </c>
      <c r="J167" s="11" t="s">
        <v>45</v>
      </c>
      <c r="K167" s="11" t="s">
        <v>136</v>
      </c>
      <c r="L167" s="11" t="s">
        <v>3571</v>
      </c>
      <c r="M167" s="11" t="s">
        <v>4562</v>
      </c>
      <c r="O167" s="11" t="s">
        <v>45</v>
      </c>
      <c r="P167" s="11" t="s">
        <v>46</v>
      </c>
      <c r="Q167" s="11" t="s">
        <v>3572</v>
      </c>
    </row>
    <row r="168" spans="1:18" x14ac:dyDescent="0.25">
      <c r="A168" s="11" t="s">
        <v>39</v>
      </c>
      <c r="D168" s="11" t="s">
        <v>4563</v>
      </c>
      <c r="E168" s="11" t="s">
        <v>4563</v>
      </c>
      <c r="F168" s="11" t="s">
        <v>4563</v>
      </c>
      <c r="H168" s="11" t="s">
        <v>156</v>
      </c>
      <c r="I168" s="11" t="s">
        <v>157</v>
      </c>
      <c r="J168" s="11" t="s">
        <v>1586</v>
      </c>
      <c r="K168" s="11" t="s">
        <v>135</v>
      </c>
      <c r="L168" s="11" t="s">
        <v>3573</v>
      </c>
      <c r="M168" s="11" t="s">
        <v>4564</v>
      </c>
      <c r="O168" s="11" t="s">
        <v>45</v>
      </c>
      <c r="P168" s="11" t="s">
        <v>47</v>
      </c>
      <c r="Q168" s="11" t="s">
        <v>3574</v>
      </c>
    </row>
    <row r="169" spans="1:18" x14ac:dyDescent="0.25">
      <c r="A169" s="11" t="s">
        <v>39</v>
      </c>
      <c r="D169" s="11" t="s">
        <v>3377</v>
      </c>
      <c r="E169" s="11" t="s">
        <v>3399</v>
      </c>
      <c r="F169" s="11" t="s">
        <v>3399</v>
      </c>
      <c r="G169" s="11" t="s">
        <v>3377</v>
      </c>
      <c r="H169" s="11" t="s">
        <v>43</v>
      </c>
      <c r="I169" s="11" t="s">
        <v>44</v>
      </c>
      <c r="J169" s="11" t="s">
        <v>9</v>
      </c>
      <c r="K169" s="11" t="s">
        <v>135</v>
      </c>
      <c r="L169" s="11" t="s">
        <v>3575</v>
      </c>
      <c r="M169" s="11" t="s">
        <v>4565</v>
      </c>
      <c r="O169" s="11" t="s">
        <v>45</v>
      </c>
      <c r="P169" s="11" t="s">
        <v>2594</v>
      </c>
      <c r="Q169" s="11" t="s">
        <v>3576</v>
      </c>
      <c r="R169" s="11" t="s">
        <v>3577</v>
      </c>
    </row>
    <row r="170" spans="1:18" x14ac:dyDescent="0.25">
      <c r="A170" s="11" t="s">
        <v>39</v>
      </c>
      <c r="D170" s="11" t="s">
        <v>4534</v>
      </c>
      <c r="E170" s="11" t="s">
        <v>4504</v>
      </c>
      <c r="F170" s="11" t="s">
        <v>4534</v>
      </c>
      <c r="G170" s="11" t="s">
        <v>4566</v>
      </c>
      <c r="H170" s="11" t="s">
        <v>50</v>
      </c>
      <c r="I170" s="11" t="s">
        <v>51</v>
      </c>
      <c r="J170" s="11" t="s">
        <v>9</v>
      </c>
      <c r="K170" s="11" t="s">
        <v>135</v>
      </c>
      <c r="L170" s="11" t="s">
        <v>3578</v>
      </c>
      <c r="M170" s="11" t="s">
        <v>4567</v>
      </c>
      <c r="O170" s="11" t="s">
        <v>45</v>
      </c>
      <c r="P170" s="11" t="s">
        <v>47</v>
      </c>
      <c r="Q170" s="11" t="s">
        <v>3579</v>
      </c>
      <c r="R170" s="11" t="s">
        <v>3580</v>
      </c>
    </row>
    <row r="171" spans="1:18" x14ac:dyDescent="0.25">
      <c r="A171" s="11" t="s">
        <v>39</v>
      </c>
      <c r="D171" s="11" t="s">
        <v>4568</v>
      </c>
      <c r="E171" s="11" t="s">
        <v>3278</v>
      </c>
      <c r="F171" s="11" t="s">
        <v>4569</v>
      </c>
      <c r="G171" s="11" t="s">
        <v>4570</v>
      </c>
      <c r="H171" s="11" t="s">
        <v>43</v>
      </c>
      <c r="I171" s="11" t="s">
        <v>44</v>
      </c>
      <c r="J171" s="11" t="s">
        <v>9</v>
      </c>
      <c r="K171" s="11" t="s">
        <v>135</v>
      </c>
      <c r="L171" s="11" t="s">
        <v>3581</v>
      </c>
      <c r="M171" s="11" t="s">
        <v>4571</v>
      </c>
      <c r="O171" s="11" t="s">
        <v>45</v>
      </c>
      <c r="P171" s="11" t="s">
        <v>2594</v>
      </c>
      <c r="Q171" s="11" t="s">
        <v>3582</v>
      </c>
      <c r="R171" s="11" t="s">
        <v>3583</v>
      </c>
    </row>
    <row r="172" spans="1:18" x14ac:dyDescent="0.25">
      <c r="A172" s="11" t="s">
        <v>39</v>
      </c>
      <c r="D172" s="11" t="s">
        <v>3324</v>
      </c>
      <c r="E172" s="11" t="s">
        <v>3324</v>
      </c>
      <c r="F172" s="11" t="s">
        <v>3324</v>
      </c>
      <c r="H172" s="11" t="s">
        <v>140</v>
      </c>
      <c r="I172" s="11" t="s">
        <v>141</v>
      </c>
      <c r="J172" s="11" t="s">
        <v>45</v>
      </c>
      <c r="K172" s="11" t="s">
        <v>136</v>
      </c>
      <c r="L172" s="11" t="s">
        <v>3584</v>
      </c>
      <c r="M172" s="11" t="s">
        <v>4538</v>
      </c>
      <c r="O172" s="11" t="s">
        <v>9</v>
      </c>
      <c r="P172" s="11" t="s">
        <v>47</v>
      </c>
      <c r="Q172" s="11" t="s">
        <v>3585</v>
      </c>
    </row>
    <row r="173" spans="1:18" x14ac:dyDescent="0.25">
      <c r="A173" s="11" t="s">
        <v>39</v>
      </c>
      <c r="D173" s="11" t="s">
        <v>4572</v>
      </c>
      <c r="E173" s="11" t="s">
        <v>4507</v>
      </c>
      <c r="F173" s="11" t="s">
        <v>4572</v>
      </c>
      <c r="G173" s="11" t="s">
        <v>3304</v>
      </c>
      <c r="H173" s="11" t="s">
        <v>50</v>
      </c>
      <c r="I173" s="11" t="s">
        <v>51</v>
      </c>
      <c r="J173" s="11" t="s">
        <v>9</v>
      </c>
      <c r="K173" s="11" t="s">
        <v>135</v>
      </c>
      <c r="L173" s="11" t="s">
        <v>3586</v>
      </c>
      <c r="M173" s="11" t="s">
        <v>4573</v>
      </c>
      <c r="O173" s="11" t="s">
        <v>45</v>
      </c>
      <c r="P173" s="11" t="s">
        <v>47</v>
      </c>
      <c r="Q173" s="11" t="s">
        <v>3587</v>
      </c>
      <c r="R173" s="11" t="s">
        <v>3588</v>
      </c>
    </row>
    <row r="174" spans="1:18" x14ac:dyDescent="0.25">
      <c r="A174" s="11" t="s">
        <v>39</v>
      </c>
      <c r="D174" s="11" t="s">
        <v>4510</v>
      </c>
      <c r="E174" s="11" t="s">
        <v>3281</v>
      </c>
      <c r="F174" s="11" t="s">
        <v>4510</v>
      </c>
      <c r="H174" s="11" t="s">
        <v>50</v>
      </c>
      <c r="I174" s="11" t="s">
        <v>51</v>
      </c>
      <c r="J174" s="11" t="s">
        <v>1600</v>
      </c>
      <c r="K174" s="11" t="s">
        <v>135</v>
      </c>
      <c r="L174" s="11" t="s">
        <v>3589</v>
      </c>
      <c r="M174" s="11" t="s">
        <v>4574</v>
      </c>
      <c r="O174" s="11" t="s">
        <v>45</v>
      </c>
      <c r="P174" s="11" t="s">
        <v>47</v>
      </c>
      <c r="Q174" s="11" t="s">
        <v>3590</v>
      </c>
      <c r="R174" s="11" t="s">
        <v>3591</v>
      </c>
    </row>
    <row r="175" spans="1:18" x14ac:dyDescent="0.25">
      <c r="A175" s="11" t="s">
        <v>39</v>
      </c>
      <c r="D175" s="11" t="s">
        <v>4510</v>
      </c>
      <c r="E175" s="11" t="s">
        <v>3281</v>
      </c>
      <c r="F175" s="11" t="s">
        <v>4510</v>
      </c>
      <c r="H175" s="11" t="s">
        <v>50</v>
      </c>
      <c r="I175" s="11" t="s">
        <v>51</v>
      </c>
      <c r="J175" s="11" t="s">
        <v>1600</v>
      </c>
      <c r="K175" s="11" t="s">
        <v>135</v>
      </c>
      <c r="L175" s="11" t="s">
        <v>3592</v>
      </c>
      <c r="M175" s="11" t="s">
        <v>4575</v>
      </c>
      <c r="O175" s="11" t="s">
        <v>45</v>
      </c>
      <c r="P175" s="11" t="s">
        <v>47</v>
      </c>
      <c r="Q175" s="11" t="s">
        <v>3593</v>
      </c>
      <c r="R175" s="11" t="s">
        <v>3594</v>
      </c>
    </row>
    <row r="176" spans="1:18" x14ac:dyDescent="0.25">
      <c r="A176" s="11" t="s">
        <v>39</v>
      </c>
      <c r="D176" s="11" t="s">
        <v>3278</v>
      </c>
      <c r="E176" s="11" t="s">
        <v>3281</v>
      </c>
      <c r="F176" s="11" t="s">
        <v>3278</v>
      </c>
      <c r="H176" s="11" t="s">
        <v>50</v>
      </c>
      <c r="I176" s="11" t="s">
        <v>51</v>
      </c>
      <c r="J176" s="11" t="s">
        <v>1600</v>
      </c>
      <c r="K176" s="11" t="s">
        <v>135</v>
      </c>
      <c r="L176" s="11" t="s">
        <v>3595</v>
      </c>
      <c r="M176" s="11" t="s">
        <v>4544</v>
      </c>
      <c r="O176" s="11" t="s">
        <v>45</v>
      </c>
      <c r="P176" s="11" t="s">
        <v>47</v>
      </c>
      <c r="Q176" s="11" t="s">
        <v>3596</v>
      </c>
      <c r="R176" s="11" t="s">
        <v>3597</v>
      </c>
    </row>
    <row r="177" spans="1:18" x14ac:dyDescent="0.25">
      <c r="A177" s="11" t="s">
        <v>39</v>
      </c>
      <c r="D177" s="11" t="s">
        <v>4548</v>
      </c>
      <c r="E177" s="11" t="s">
        <v>3391</v>
      </c>
      <c r="F177" s="11" t="s">
        <v>4548</v>
      </c>
      <c r="H177" s="11" t="s">
        <v>50</v>
      </c>
      <c r="I177" s="11" t="s">
        <v>51</v>
      </c>
      <c r="J177" s="11" t="s">
        <v>1600</v>
      </c>
      <c r="K177" s="11" t="s">
        <v>135</v>
      </c>
      <c r="L177" s="11" t="s">
        <v>3598</v>
      </c>
      <c r="M177" s="11" t="s">
        <v>4511</v>
      </c>
      <c r="O177" s="11" t="s">
        <v>45</v>
      </c>
      <c r="P177" s="11" t="s">
        <v>47</v>
      </c>
      <c r="Q177" s="11" t="s">
        <v>3599</v>
      </c>
      <c r="R177" s="11" t="s">
        <v>3600</v>
      </c>
    </row>
    <row r="178" spans="1:18" x14ac:dyDescent="0.25">
      <c r="A178" s="11" t="s">
        <v>39</v>
      </c>
      <c r="D178" s="11" t="s">
        <v>4545</v>
      </c>
      <c r="E178" s="11" t="s">
        <v>3391</v>
      </c>
      <c r="F178" s="11" t="s">
        <v>4545</v>
      </c>
      <c r="H178" s="11" t="s">
        <v>50</v>
      </c>
      <c r="I178" s="11" t="s">
        <v>51</v>
      </c>
      <c r="J178" s="11" t="s">
        <v>1600</v>
      </c>
      <c r="K178" s="11" t="s">
        <v>135</v>
      </c>
      <c r="L178" s="11" t="s">
        <v>3601</v>
      </c>
      <c r="M178" s="11" t="s">
        <v>4576</v>
      </c>
      <c r="O178" s="11" t="s">
        <v>45</v>
      </c>
      <c r="P178" s="11" t="s">
        <v>47</v>
      </c>
      <c r="Q178" s="11" t="s">
        <v>3602</v>
      </c>
      <c r="R178" s="11" t="s">
        <v>3603</v>
      </c>
    </row>
    <row r="179" spans="1:18" x14ac:dyDescent="0.25">
      <c r="A179" s="11" t="s">
        <v>39</v>
      </c>
      <c r="D179" s="11" t="s">
        <v>3278</v>
      </c>
      <c r="E179" s="11" t="s">
        <v>3391</v>
      </c>
      <c r="F179" s="11" t="s">
        <v>3278</v>
      </c>
      <c r="H179" s="11" t="s">
        <v>50</v>
      </c>
      <c r="I179" s="11" t="s">
        <v>51</v>
      </c>
      <c r="J179" s="11" t="s">
        <v>1600</v>
      </c>
      <c r="K179" s="11" t="s">
        <v>135</v>
      </c>
      <c r="L179" s="11" t="s">
        <v>3604</v>
      </c>
      <c r="M179" s="11" t="s">
        <v>4577</v>
      </c>
      <c r="O179" s="11" t="s">
        <v>45</v>
      </c>
      <c r="P179" s="11" t="s">
        <v>47</v>
      </c>
      <c r="Q179" s="11" t="s">
        <v>3605</v>
      </c>
      <c r="R179" s="11" t="s">
        <v>3606</v>
      </c>
    </row>
    <row r="180" spans="1:18" x14ac:dyDescent="0.25">
      <c r="A180" s="11" t="s">
        <v>39</v>
      </c>
      <c r="D180" s="11" t="s">
        <v>3278</v>
      </c>
      <c r="E180" s="11" t="s">
        <v>3391</v>
      </c>
      <c r="F180" s="11" t="s">
        <v>3278</v>
      </c>
      <c r="H180" s="11" t="s">
        <v>50</v>
      </c>
      <c r="I180" s="11" t="s">
        <v>51</v>
      </c>
      <c r="J180" s="11" t="s">
        <v>1600</v>
      </c>
      <c r="K180" s="11" t="s">
        <v>135</v>
      </c>
      <c r="L180" s="11" t="s">
        <v>3607</v>
      </c>
      <c r="M180" s="11" t="s">
        <v>4578</v>
      </c>
      <c r="O180" s="11" t="s">
        <v>45</v>
      </c>
      <c r="P180" s="11" t="s">
        <v>47</v>
      </c>
      <c r="Q180" s="11" t="s">
        <v>3608</v>
      </c>
      <c r="R180" s="11" t="s">
        <v>3609</v>
      </c>
    </row>
    <row r="181" spans="1:18" x14ac:dyDescent="0.25">
      <c r="A181" s="11" t="s">
        <v>39</v>
      </c>
      <c r="D181" s="11" t="s">
        <v>3278</v>
      </c>
      <c r="E181" s="11" t="s">
        <v>3391</v>
      </c>
      <c r="F181" s="11" t="s">
        <v>3278</v>
      </c>
      <c r="H181" s="11" t="s">
        <v>50</v>
      </c>
      <c r="I181" s="11" t="s">
        <v>51</v>
      </c>
      <c r="J181" s="11" t="s">
        <v>1600</v>
      </c>
      <c r="K181" s="11" t="s">
        <v>135</v>
      </c>
      <c r="L181" s="11" t="s">
        <v>3610</v>
      </c>
      <c r="M181" s="11" t="s">
        <v>4579</v>
      </c>
      <c r="O181" s="11" t="s">
        <v>45</v>
      </c>
      <c r="P181" s="11" t="s">
        <v>47</v>
      </c>
      <c r="Q181" s="11" t="s">
        <v>3611</v>
      </c>
      <c r="R181" s="11" t="s">
        <v>3612</v>
      </c>
    </row>
    <row r="182" spans="1:18" x14ac:dyDescent="0.25">
      <c r="A182" s="11" t="s">
        <v>39</v>
      </c>
      <c r="D182" s="11" t="s">
        <v>4539</v>
      </c>
      <c r="E182" s="11" t="s">
        <v>3391</v>
      </c>
      <c r="F182" s="11" t="s">
        <v>3274</v>
      </c>
      <c r="G182" s="11" t="s">
        <v>4539</v>
      </c>
      <c r="H182" s="11" t="s">
        <v>43</v>
      </c>
      <c r="I182" s="11" t="s">
        <v>44</v>
      </c>
      <c r="J182" s="11" t="s">
        <v>9</v>
      </c>
      <c r="K182" s="11" t="s">
        <v>135</v>
      </c>
      <c r="L182" s="11" t="s">
        <v>3613</v>
      </c>
      <c r="M182" s="11" t="s">
        <v>4580</v>
      </c>
      <c r="O182" s="11" t="s">
        <v>45</v>
      </c>
      <c r="P182" s="11" t="s">
        <v>2594</v>
      </c>
      <c r="Q182" s="11" t="s">
        <v>3614</v>
      </c>
      <c r="R182" s="11" t="s">
        <v>3615</v>
      </c>
    </row>
    <row r="183" spans="1:18" x14ac:dyDescent="0.25">
      <c r="A183" s="11" t="s">
        <v>39</v>
      </c>
      <c r="D183" s="11" t="s">
        <v>4539</v>
      </c>
      <c r="E183" s="11" t="s">
        <v>3391</v>
      </c>
      <c r="F183" s="11" t="s">
        <v>3274</v>
      </c>
      <c r="G183" s="11" t="s">
        <v>4539</v>
      </c>
      <c r="H183" s="11" t="s">
        <v>43</v>
      </c>
      <c r="I183" s="11" t="s">
        <v>44</v>
      </c>
      <c r="J183" s="11" t="s">
        <v>9</v>
      </c>
      <c r="K183" s="11" t="s">
        <v>135</v>
      </c>
      <c r="L183" s="11" t="s">
        <v>3616</v>
      </c>
      <c r="M183" s="11" t="s">
        <v>4581</v>
      </c>
      <c r="O183" s="11" t="s">
        <v>45</v>
      </c>
      <c r="P183" s="11" t="s">
        <v>2594</v>
      </c>
      <c r="Q183" s="11" t="s">
        <v>3617</v>
      </c>
      <c r="R183" s="11" t="s">
        <v>3618</v>
      </c>
    </row>
    <row r="184" spans="1:18" x14ac:dyDescent="0.25">
      <c r="A184" s="11" t="s">
        <v>39</v>
      </c>
      <c r="D184" s="11" t="s">
        <v>4539</v>
      </c>
      <c r="E184" s="11" t="s">
        <v>4541</v>
      </c>
      <c r="F184" s="11" t="s">
        <v>4539</v>
      </c>
      <c r="H184" s="11" t="s">
        <v>50</v>
      </c>
      <c r="I184" s="11" t="s">
        <v>51</v>
      </c>
      <c r="J184" s="11" t="s">
        <v>1600</v>
      </c>
      <c r="K184" s="11" t="s">
        <v>136</v>
      </c>
      <c r="L184" s="11" t="s">
        <v>3543</v>
      </c>
      <c r="M184" s="11" t="s">
        <v>4582</v>
      </c>
      <c r="O184" s="11" t="s">
        <v>45</v>
      </c>
      <c r="P184" s="11" t="s">
        <v>47</v>
      </c>
      <c r="Q184" s="11" t="s">
        <v>3619</v>
      </c>
      <c r="R184" s="11" t="s">
        <v>3620</v>
      </c>
    </row>
    <row r="185" spans="1:18" x14ac:dyDescent="0.25">
      <c r="A185" s="11" t="s">
        <v>39</v>
      </c>
      <c r="D185" s="11" t="s">
        <v>3274</v>
      </c>
      <c r="E185" s="11" t="s">
        <v>4543</v>
      </c>
      <c r="F185" s="11" t="s">
        <v>3274</v>
      </c>
      <c r="H185" s="11" t="s">
        <v>50</v>
      </c>
      <c r="I185" s="11" t="s">
        <v>51</v>
      </c>
      <c r="J185" s="11" t="s">
        <v>1600</v>
      </c>
      <c r="K185" s="11" t="s">
        <v>136</v>
      </c>
      <c r="L185" s="11" t="s">
        <v>3621</v>
      </c>
      <c r="M185" s="11" t="s">
        <v>4583</v>
      </c>
      <c r="O185" s="11" t="s">
        <v>45</v>
      </c>
      <c r="P185" s="11" t="s">
        <v>47</v>
      </c>
      <c r="Q185" s="11" t="s">
        <v>3622</v>
      </c>
      <c r="R185" s="11" t="s">
        <v>3623</v>
      </c>
    </row>
    <row r="186" spans="1:18" x14ac:dyDescent="0.25">
      <c r="A186" s="11" t="s">
        <v>39</v>
      </c>
      <c r="D186" s="11" t="s">
        <v>4584</v>
      </c>
      <c r="E186" s="11" t="s">
        <v>4584</v>
      </c>
      <c r="F186" s="11" t="s">
        <v>4584</v>
      </c>
      <c r="H186" s="11" t="s">
        <v>50</v>
      </c>
      <c r="I186" s="11" t="s">
        <v>51</v>
      </c>
      <c r="J186" s="11" t="s">
        <v>1586</v>
      </c>
      <c r="K186" s="11" t="s">
        <v>135</v>
      </c>
      <c r="L186" s="11" t="s">
        <v>3624</v>
      </c>
      <c r="M186" s="11" t="s">
        <v>4585</v>
      </c>
      <c r="O186" s="11" t="s">
        <v>45</v>
      </c>
      <c r="P186" s="11" t="s">
        <v>47</v>
      </c>
      <c r="Q186" s="11" t="s">
        <v>3625</v>
      </c>
    </row>
    <row r="187" spans="1:18" x14ac:dyDescent="0.25">
      <c r="A187" s="11" t="s">
        <v>39</v>
      </c>
      <c r="D187" s="11" t="s">
        <v>3274</v>
      </c>
      <c r="E187" s="11" t="s">
        <v>3274</v>
      </c>
      <c r="F187" s="11" t="s">
        <v>3274</v>
      </c>
      <c r="H187" s="11" t="s">
        <v>156</v>
      </c>
      <c r="I187" s="11" t="s">
        <v>157</v>
      </c>
      <c r="J187" s="11" t="s">
        <v>45</v>
      </c>
      <c r="K187" s="11" t="s">
        <v>136</v>
      </c>
      <c r="L187" s="11" t="s">
        <v>3626</v>
      </c>
      <c r="M187" s="11" t="s">
        <v>4586</v>
      </c>
      <c r="O187" s="11" t="s">
        <v>45</v>
      </c>
      <c r="P187" s="11" t="s">
        <v>47</v>
      </c>
      <c r="Q187" s="11" t="s">
        <v>3627</v>
      </c>
    </row>
    <row r="188" spans="1:18" x14ac:dyDescent="0.25">
      <c r="A188" s="11" t="s">
        <v>39</v>
      </c>
      <c r="D188" s="11" t="s">
        <v>4587</v>
      </c>
      <c r="E188" s="11" t="s">
        <v>4587</v>
      </c>
      <c r="F188" s="11" t="s">
        <v>4587</v>
      </c>
      <c r="H188" s="11" t="s">
        <v>50</v>
      </c>
      <c r="I188" s="11" t="s">
        <v>51</v>
      </c>
      <c r="J188" s="11" t="s">
        <v>45</v>
      </c>
      <c r="K188" s="11" t="s">
        <v>136</v>
      </c>
      <c r="L188" s="11" t="s">
        <v>3628</v>
      </c>
      <c r="M188" s="11" t="s">
        <v>4588</v>
      </c>
      <c r="O188" s="11" t="s">
        <v>45</v>
      </c>
      <c r="P188" s="11" t="s">
        <v>47</v>
      </c>
      <c r="Q188" s="11" t="s">
        <v>3629</v>
      </c>
    </row>
    <row r="189" spans="1:18" x14ac:dyDescent="0.25">
      <c r="A189" s="11" t="s">
        <v>39</v>
      </c>
      <c r="D189" s="11" t="s">
        <v>4589</v>
      </c>
      <c r="E189" s="11" t="s">
        <v>4589</v>
      </c>
      <c r="F189" s="11" t="s">
        <v>4589</v>
      </c>
      <c r="H189" s="11" t="s">
        <v>156</v>
      </c>
      <c r="I189" s="11" t="s">
        <v>157</v>
      </c>
      <c r="J189" s="11" t="s">
        <v>45</v>
      </c>
      <c r="K189" s="11" t="s">
        <v>136</v>
      </c>
      <c r="L189" s="11" t="s">
        <v>3630</v>
      </c>
      <c r="M189" s="11" t="s">
        <v>4590</v>
      </c>
      <c r="O189" s="11" t="s">
        <v>45</v>
      </c>
      <c r="P189" s="11" t="s">
        <v>47</v>
      </c>
      <c r="Q189" s="11" t="s">
        <v>3631</v>
      </c>
    </row>
    <row r="190" spans="1:18" x14ac:dyDescent="0.25">
      <c r="A190" s="11" t="s">
        <v>39</v>
      </c>
      <c r="D190" s="11" t="s">
        <v>4591</v>
      </c>
      <c r="E190" s="11" t="s">
        <v>3250</v>
      </c>
      <c r="F190" s="11" t="s">
        <v>4591</v>
      </c>
      <c r="H190" s="11" t="s">
        <v>50</v>
      </c>
      <c r="I190" s="11" t="s">
        <v>51</v>
      </c>
      <c r="J190" s="11" t="s">
        <v>1600</v>
      </c>
      <c r="K190" s="11" t="s">
        <v>135</v>
      </c>
      <c r="L190" s="11" t="s">
        <v>3632</v>
      </c>
      <c r="M190" s="11" t="s">
        <v>4592</v>
      </c>
      <c r="O190" s="11" t="s">
        <v>45</v>
      </c>
      <c r="P190" s="11" t="s">
        <v>47</v>
      </c>
      <c r="Q190" s="11" t="s">
        <v>3633</v>
      </c>
      <c r="R190" s="11" t="s">
        <v>3634</v>
      </c>
    </row>
    <row r="191" spans="1:18" x14ac:dyDescent="0.25">
      <c r="A191" s="11" t="s">
        <v>39</v>
      </c>
      <c r="D191" s="11" t="s">
        <v>4539</v>
      </c>
      <c r="E191" s="11" t="s">
        <v>3250</v>
      </c>
      <c r="F191" s="11" t="s">
        <v>4539</v>
      </c>
      <c r="H191" s="11" t="s">
        <v>50</v>
      </c>
      <c r="I191" s="11" t="s">
        <v>51</v>
      </c>
      <c r="J191" s="11" t="s">
        <v>1600</v>
      </c>
      <c r="K191" s="11" t="s">
        <v>135</v>
      </c>
      <c r="L191" s="11" t="s">
        <v>3635</v>
      </c>
      <c r="M191" s="11" t="s">
        <v>4593</v>
      </c>
      <c r="O191" s="11" t="s">
        <v>45</v>
      </c>
      <c r="P191" s="11" t="s">
        <v>47</v>
      </c>
      <c r="Q191" s="11" t="s">
        <v>3636</v>
      </c>
      <c r="R191" s="11" t="s">
        <v>3637</v>
      </c>
    </row>
    <row r="192" spans="1:18" x14ac:dyDescent="0.25">
      <c r="A192" s="11" t="s">
        <v>39</v>
      </c>
      <c r="D192" s="11" t="s">
        <v>3392</v>
      </c>
      <c r="E192" s="11" t="s">
        <v>3392</v>
      </c>
      <c r="F192" s="11" t="s">
        <v>3392</v>
      </c>
      <c r="H192" s="11" t="s">
        <v>50</v>
      </c>
      <c r="I192" s="11" t="s">
        <v>51</v>
      </c>
      <c r="J192" s="11" t="s">
        <v>45</v>
      </c>
      <c r="K192" s="11" t="s">
        <v>135</v>
      </c>
      <c r="L192" s="11" t="s">
        <v>3638</v>
      </c>
      <c r="M192" s="11" t="s">
        <v>4594</v>
      </c>
      <c r="O192" s="11" t="s">
        <v>45</v>
      </c>
      <c r="P192" s="11" t="s">
        <v>47</v>
      </c>
      <c r="Q192" s="11" t="s">
        <v>3639</v>
      </c>
    </row>
    <row r="193" spans="1:18" x14ac:dyDescent="0.25">
      <c r="A193" s="11" t="s">
        <v>39</v>
      </c>
      <c r="D193" s="11" t="s">
        <v>4595</v>
      </c>
      <c r="E193" s="11" t="s">
        <v>3250</v>
      </c>
      <c r="F193" s="11" t="s">
        <v>4595</v>
      </c>
      <c r="H193" s="11" t="s">
        <v>50</v>
      </c>
      <c r="I193" s="11" t="s">
        <v>51</v>
      </c>
      <c r="J193" s="11" t="s">
        <v>1600</v>
      </c>
      <c r="K193" s="11" t="s">
        <v>136</v>
      </c>
      <c r="L193" s="11" t="s">
        <v>3621</v>
      </c>
      <c r="M193" s="11" t="s">
        <v>4596</v>
      </c>
      <c r="O193" s="11" t="s">
        <v>45</v>
      </c>
      <c r="P193" s="11" t="s">
        <v>47</v>
      </c>
      <c r="Q193" s="11" t="s">
        <v>3640</v>
      </c>
      <c r="R193" s="11" t="s">
        <v>3641</v>
      </c>
    </row>
    <row r="194" spans="1:18" x14ac:dyDescent="0.25">
      <c r="A194" s="11" t="s">
        <v>39</v>
      </c>
      <c r="D194" s="11" t="s">
        <v>3274</v>
      </c>
      <c r="E194" s="11" t="s">
        <v>3250</v>
      </c>
      <c r="F194" s="11" t="s">
        <v>3392</v>
      </c>
      <c r="G194" s="11" t="s">
        <v>4597</v>
      </c>
      <c r="H194" s="11" t="s">
        <v>43</v>
      </c>
      <c r="I194" s="11" t="s">
        <v>44</v>
      </c>
      <c r="J194" s="11" t="s">
        <v>9</v>
      </c>
      <c r="K194" s="11" t="s">
        <v>135</v>
      </c>
      <c r="L194" s="11" t="s">
        <v>3642</v>
      </c>
      <c r="M194" s="11" t="s">
        <v>4598</v>
      </c>
      <c r="O194" s="11" t="s">
        <v>45</v>
      </c>
      <c r="P194" s="11" t="s">
        <v>2594</v>
      </c>
      <c r="Q194" s="11" t="s">
        <v>3643</v>
      </c>
      <c r="R194" s="11" t="s">
        <v>3644</v>
      </c>
    </row>
    <row r="195" spans="1:18" x14ac:dyDescent="0.25">
      <c r="A195" s="11" t="s">
        <v>39</v>
      </c>
      <c r="D195" s="11" t="s">
        <v>4539</v>
      </c>
      <c r="E195" s="11" t="s">
        <v>3250</v>
      </c>
      <c r="F195" s="11" t="s">
        <v>4539</v>
      </c>
      <c r="H195" s="11" t="s">
        <v>50</v>
      </c>
      <c r="I195" s="11" t="s">
        <v>51</v>
      </c>
      <c r="J195" s="11" t="s">
        <v>1600</v>
      </c>
      <c r="K195" s="11" t="s">
        <v>135</v>
      </c>
      <c r="L195" s="11" t="s">
        <v>3645</v>
      </c>
      <c r="M195" s="11" t="s">
        <v>4599</v>
      </c>
      <c r="O195" s="11" t="s">
        <v>45</v>
      </c>
      <c r="P195" s="11" t="s">
        <v>47</v>
      </c>
      <c r="Q195" s="11" t="s">
        <v>3646</v>
      </c>
      <c r="R195" s="11" t="s">
        <v>3647</v>
      </c>
    </row>
    <row r="196" spans="1:18" x14ac:dyDescent="0.25">
      <c r="A196" s="11" t="s">
        <v>39</v>
      </c>
      <c r="D196" s="11" t="s">
        <v>4539</v>
      </c>
      <c r="E196" s="11" t="s">
        <v>3250</v>
      </c>
      <c r="F196" s="11" t="s">
        <v>4539</v>
      </c>
      <c r="H196" s="11" t="s">
        <v>50</v>
      </c>
      <c r="I196" s="11" t="s">
        <v>51</v>
      </c>
      <c r="J196" s="11" t="s">
        <v>1600</v>
      </c>
      <c r="K196" s="11" t="s">
        <v>135</v>
      </c>
      <c r="L196" s="11" t="s">
        <v>3648</v>
      </c>
      <c r="M196" s="11" t="s">
        <v>4600</v>
      </c>
      <c r="O196" s="11" t="s">
        <v>45</v>
      </c>
      <c r="P196" s="11" t="s">
        <v>47</v>
      </c>
      <c r="Q196" s="11" t="s">
        <v>3649</v>
      </c>
      <c r="R196" s="11" t="s">
        <v>3650</v>
      </c>
    </row>
    <row r="197" spans="1:18" x14ac:dyDescent="0.25">
      <c r="A197" s="11" t="s">
        <v>39</v>
      </c>
      <c r="D197" s="11" t="s">
        <v>4591</v>
      </c>
      <c r="E197" s="11" t="s">
        <v>3250</v>
      </c>
      <c r="F197" s="11" t="s">
        <v>4591</v>
      </c>
      <c r="H197" s="11" t="s">
        <v>50</v>
      </c>
      <c r="I197" s="11" t="s">
        <v>51</v>
      </c>
      <c r="J197" s="11" t="s">
        <v>1600</v>
      </c>
      <c r="K197" s="11" t="s">
        <v>135</v>
      </c>
      <c r="L197" s="11" t="s">
        <v>3651</v>
      </c>
      <c r="M197" s="11" t="s">
        <v>4601</v>
      </c>
      <c r="O197" s="11" t="s">
        <v>45</v>
      </c>
      <c r="P197" s="11" t="s">
        <v>47</v>
      </c>
      <c r="Q197" s="11" t="s">
        <v>3652</v>
      </c>
      <c r="R197" s="11" t="s">
        <v>3653</v>
      </c>
    </row>
    <row r="198" spans="1:18" x14ac:dyDescent="0.25">
      <c r="A198" s="11" t="s">
        <v>39</v>
      </c>
      <c r="D198" s="11" t="s">
        <v>4539</v>
      </c>
      <c r="E198" s="11" t="s">
        <v>3250</v>
      </c>
      <c r="F198" s="11" t="s">
        <v>4539</v>
      </c>
      <c r="H198" s="11" t="s">
        <v>50</v>
      </c>
      <c r="I198" s="11" t="s">
        <v>51</v>
      </c>
      <c r="J198" s="11" t="s">
        <v>1600</v>
      </c>
      <c r="K198" s="11" t="s">
        <v>135</v>
      </c>
      <c r="L198" s="11" t="s">
        <v>3654</v>
      </c>
      <c r="M198" s="11" t="s">
        <v>4602</v>
      </c>
      <c r="O198" s="11" t="s">
        <v>45</v>
      </c>
      <c r="P198" s="11" t="s">
        <v>47</v>
      </c>
      <c r="Q198" s="11" t="s">
        <v>3655</v>
      </c>
      <c r="R198" s="11" t="s">
        <v>3656</v>
      </c>
    </row>
    <row r="199" spans="1:18" x14ac:dyDescent="0.25">
      <c r="A199" s="11" t="s">
        <v>39</v>
      </c>
      <c r="D199" s="11" t="s">
        <v>4539</v>
      </c>
      <c r="E199" s="11" t="s">
        <v>3250</v>
      </c>
      <c r="F199" s="11" t="s">
        <v>4539</v>
      </c>
      <c r="H199" s="11" t="s">
        <v>50</v>
      </c>
      <c r="I199" s="11" t="s">
        <v>51</v>
      </c>
      <c r="J199" s="11" t="s">
        <v>1600</v>
      </c>
      <c r="K199" s="11" t="s">
        <v>135</v>
      </c>
      <c r="L199" s="11" t="s">
        <v>3657</v>
      </c>
      <c r="M199" s="11" t="s">
        <v>4603</v>
      </c>
      <c r="O199" s="11" t="s">
        <v>45</v>
      </c>
      <c r="P199" s="11" t="s">
        <v>47</v>
      </c>
      <c r="Q199" s="11" t="s">
        <v>3658</v>
      </c>
      <c r="R199" s="11" t="s">
        <v>3659</v>
      </c>
    </row>
    <row r="200" spans="1:18" x14ac:dyDescent="0.25">
      <c r="A200" s="11" t="s">
        <v>39</v>
      </c>
      <c r="D200" s="11" t="s">
        <v>4604</v>
      </c>
      <c r="E200" s="11" t="s">
        <v>3148</v>
      </c>
      <c r="F200" s="11" t="s">
        <v>4604</v>
      </c>
      <c r="G200" s="11" t="s">
        <v>4605</v>
      </c>
      <c r="H200" s="11" t="s">
        <v>2453</v>
      </c>
      <c r="I200" s="11" t="s">
        <v>2454</v>
      </c>
      <c r="J200" s="11" t="s">
        <v>9</v>
      </c>
      <c r="K200" s="11" t="s">
        <v>135</v>
      </c>
      <c r="L200" s="11" t="s">
        <v>3660</v>
      </c>
      <c r="M200" s="11" t="s">
        <v>4606</v>
      </c>
      <c r="O200" s="11" t="s">
        <v>45</v>
      </c>
      <c r="P200" s="11" t="s">
        <v>47</v>
      </c>
      <c r="Q200" s="11" t="s">
        <v>3661</v>
      </c>
      <c r="R200" s="11" t="s">
        <v>3662</v>
      </c>
    </row>
    <row r="201" spans="1:18" x14ac:dyDescent="0.25">
      <c r="A201" s="11" t="s">
        <v>39</v>
      </c>
      <c r="D201" s="11" t="s">
        <v>3411</v>
      </c>
      <c r="E201" s="11" t="s">
        <v>3411</v>
      </c>
      <c r="F201" s="11" t="s">
        <v>3411</v>
      </c>
      <c r="H201" s="11" t="s">
        <v>156</v>
      </c>
      <c r="I201" s="11" t="s">
        <v>157</v>
      </c>
      <c r="J201" s="11" t="s">
        <v>45</v>
      </c>
      <c r="K201" s="11" t="s">
        <v>136</v>
      </c>
      <c r="L201" s="11" t="s">
        <v>3663</v>
      </c>
      <c r="M201" s="11" t="s">
        <v>4607</v>
      </c>
      <c r="O201" s="11" t="s">
        <v>45</v>
      </c>
      <c r="P201" s="11" t="s">
        <v>47</v>
      </c>
      <c r="Q201" s="11" t="s">
        <v>3664</v>
      </c>
    </row>
    <row r="202" spans="1:18" x14ac:dyDescent="0.25">
      <c r="A202" s="11" t="s">
        <v>39</v>
      </c>
      <c r="D202" s="11" t="s">
        <v>3310</v>
      </c>
      <c r="E202" s="11" t="s">
        <v>3310</v>
      </c>
      <c r="F202" s="11" t="s">
        <v>3310</v>
      </c>
      <c r="H202" s="11" t="s">
        <v>50</v>
      </c>
      <c r="I202" s="11" t="s">
        <v>51</v>
      </c>
      <c r="J202" s="11" t="s">
        <v>1586</v>
      </c>
      <c r="K202" s="11" t="s">
        <v>135</v>
      </c>
      <c r="L202" s="11" t="s">
        <v>3665</v>
      </c>
      <c r="M202" s="11" t="s">
        <v>4608</v>
      </c>
      <c r="O202" s="11" t="s">
        <v>45</v>
      </c>
      <c r="P202" s="11" t="s">
        <v>47</v>
      </c>
      <c r="Q202" s="11" t="s">
        <v>3666</v>
      </c>
    </row>
    <row r="203" spans="1:18" x14ac:dyDescent="0.25">
      <c r="A203" s="11" t="s">
        <v>39</v>
      </c>
      <c r="D203" s="11" t="s">
        <v>4609</v>
      </c>
      <c r="E203" s="11" t="s">
        <v>4609</v>
      </c>
      <c r="F203" s="11" t="s">
        <v>4609</v>
      </c>
      <c r="H203" s="11" t="s">
        <v>50</v>
      </c>
      <c r="I203" s="11" t="s">
        <v>51</v>
      </c>
      <c r="J203" s="11" t="s">
        <v>1586</v>
      </c>
      <c r="K203" s="11" t="s">
        <v>135</v>
      </c>
      <c r="L203" s="11" t="s">
        <v>3665</v>
      </c>
      <c r="M203" s="11" t="s">
        <v>4610</v>
      </c>
      <c r="O203" s="11" t="s">
        <v>45</v>
      </c>
      <c r="P203" s="11" t="s">
        <v>47</v>
      </c>
      <c r="Q203" s="11" t="s">
        <v>3667</v>
      </c>
    </row>
    <row r="204" spans="1:18" x14ac:dyDescent="0.25">
      <c r="A204" s="11" t="s">
        <v>39</v>
      </c>
      <c r="D204" s="11" t="s">
        <v>4611</v>
      </c>
      <c r="E204" s="11" t="s">
        <v>4611</v>
      </c>
      <c r="F204" s="11" t="s">
        <v>4611</v>
      </c>
      <c r="H204" s="11" t="s">
        <v>50</v>
      </c>
      <c r="I204" s="11" t="s">
        <v>51</v>
      </c>
      <c r="J204" s="11" t="s">
        <v>1586</v>
      </c>
      <c r="K204" s="11" t="s">
        <v>135</v>
      </c>
      <c r="L204" s="11" t="s">
        <v>3665</v>
      </c>
      <c r="M204" s="11" t="s">
        <v>4612</v>
      </c>
      <c r="O204" s="11" t="s">
        <v>45</v>
      </c>
      <c r="P204" s="11" t="s">
        <v>47</v>
      </c>
      <c r="Q204" s="11" t="s">
        <v>3668</v>
      </c>
    </row>
    <row r="205" spans="1:18" x14ac:dyDescent="0.25">
      <c r="A205" s="11" t="s">
        <v>39</v>
      </c>
      <c r="D205" s="11" t="s">
        <v>4508</v>
      </c>
      <c r="E205" s="11" t="s">
        <v>4508</v>
      </c>
      <c r="F205" s="11" t="s">
        <v>4508</v>
      </c>
      <c r="H205" s="11" t="s">
        <v>50</v>
      </c>
      <c r="I205" s="11" t="s">
        <v>51</v>
      </c>
      <c r="J205" s="11" t="s">
        <v>1586</v>
      </c>
      <c r="K205" s="11" t="s">
        <v>135</v>
      </c>
      <c r="L205" s="11" t="s">
        <v>3665</v>
      </c>
      <c r="M205" s="11" t="s">
        <v>4613</v>
      </c>
      <c r="O205" s="11" t="s">
        <v>45</v>
      </c>
      <c r="P205" s="11" t="s">
        <v>47</v>
      </c>
      <c r="Q205" s="11" t="s">
        <v>3669</v>
      </c>
    </row>
    <row r="206" spans="1:18" x14ac:dyDescent="0.25">
      <c r="A206" s="11" t="s">
        <v>39</v>
      </c>
      <c r="D206" s="11" t="s">
        <v>4614</v>
      </c>
      <c r="E206" s="11" t="s">
        <v>4614</v>
      </c>
      <c r="F206" s="11" t="s">
        <v>4614</v>
      </c>
      <c r="H206" s="11" t="s">
        <v>50</v>
      </c>
      <c r="I206" s="11" t="s">
        <v>51</v>
      </c>
      <c r="J206" s="11" t="s">
        <v>1586</v>
      </c>
      <c r="K206" s="11" t="s">
        <v>135</v>
      </c>
      <c r="L206" s="11" t="s">
        <v>3665</v>
      </c>
      <c r="M206" s="11" t="s">
        <v>2288</v>
      </c>
      <c r="O206" s="11" t="s">
        <v>45</v>
      </c>
      <c r="P206" s="11" t="s">
        <v>47</v>
      </c>
      <c r="Q206" s="11" t="s">
        <v>3670</v>
      </c>
    </row>
    <row r="207" spans="1:18" x14ac:dyDescent="0.25">
      <c r="A207" s="11" t="s">
        <v>39</v>
      </c>
      <c r="D207" s="11" t="s">
        <v>4615</v>
      </c>
      <c r="E207" s="11" t="s">
        <v>4615</v>
      </c>
      <c r="F207" s="11" t="s">
        <v>4615</v>
      </c>
      <c r="H207" s="11" t="s">
        <v>50</v>
      </c>
      <c r="I207" s="11" t="s">
        <v>51</v>
      </c>
      <c r="J207" s="11" t="s">
        <v>45</v>
      </c>
      <c r="K207" s="11" t="s">
        <v>135</v>
      </c>
      <c r="L207" s="11" t="s">
        <v>3671</v>
      </c>
      <c r="M207" s="11" t="s">
        <v>4616</v>
      </c>
      <c r="O207" s="11" t="s">
        <v>45</v>
      </c>
      <c r="P207" s="11" t="s">
        <v>47</v>
      </c>
      <c r="Q207" s="11" t="s">
        <v>3672</v>
      </c>
    </row>
    <row r="208" spans="1:18" x14ac:dyDescent="0.25">
      <c r="A208" s="11" t="s">
        <v>39</v>
      </c>
      <c r="D208" s="11" t="s">
        <v>4617</v>
      </c>
      <c r="E208" s="11" t="s">
        <v>4617</v>
      </c>
      <c r="F208" s="11" t="s">
        <v>4617</v>
      </c>
      <c r="H208" s="11" t="s">
        <v>50</v>
      </c>
      <c r="I208" s="11" t="s">
        <v>51</v>
      </c>
      <c r="J208" s="11" t="s">
        <v>1586</v>
      </c>
      <c r="K208" s="11" t="s">
        <v>135</v>
      </c>
      <c r="L208" s="11" t="s">
        <v>3673</v>
      </c>
      <c r="M208" s="11" t="s">
        <v>4618</v>
      </c>
      <c r="O208" s="11" t="s">
        <v>45</v>
      </c>
      <c r="P208" s="11" t="s">
        <v>47</v>
      </c>
      <c r="Q208" s="11" t="s">
        <v>3674</v>
      </c>
    </row>
    <row r="209" spans="1:18" x14ac:dyDescent="0.25">
      <c r="A209" s="11" t="s">
        <v>39</v>
      </c>
      <c r="D209" s="11" t="s">
        <v>3278</v>
      </c>
      <c r="E209" s="11" t="s">
        <v>3281</v>
      </c>
      <c r="F209" s="11" t="s">
        <v>3278</v>
      </c>
      <c r="H209" s="11" t="s">
        <v>50</v>
      </c>
      <c r="I209" s="11" t="s">
        <v>51</v>
      </c>
      <c r="J209" s="11" t="s">
        <v>1600</v>
      </c>
      <c r="K209" s="11" t="s">
        <v>135</v>
      </c>
      <c r="L209" s="11" t="s">
        <v>3675</v>
      </c>
      <c r="M209" s="11" t="s">
        <v>4619</v>
      </c>
      <c r="O209" s="11" t="s">
        <v>45</v>
      </c>
      <c r="P209" s="11" t="s">
        <v>47</v>
      </c>
      <c r="Q209" s="11" t="s">
        <v>3676</v>
      </c>
      <c r="R209" s="11" t="s">
        <v>3677</v>
      </c>
    </row>
    <row r="210" spans="1:18" x14ac:dyDescent="0.25">
      <c r="A210" s="11" t="s">
        <v>39</v>
      </c>
      <c r="D210" s="11" t="s">
        <v>4548</v>
      </c>
      <c r="E210" s="11" t="s">
        <v>3391</v>
      </c>
      <c r="F210" s="11" t="s">
        <v>4548</v>
      </c>
      <c r="H210" s="11" t="s">
        <v>50</v>
      </c>
      <c r="I210" s="11" t="s">
        <v>51</v>
      </c>
      <c r="J210" s="11" t="s">
        <v>1600</v>
      </c>
      <c r="K210" s="11" t="s">
        <v>135</v>
      </c>
      <c r="L210" s="11" t="s">
        <v>3678</v>
      </c>
      <c r="M210" s="11" t="s">
        <v>4620</v>
      </c>
      <c r="O210" s="11" t="s">
        <v>45</v>
      </c>
      <c r="P210" s="11" t="s">
        <v>47</v>
      </c>
      <c r="Q210" s="11" t="s">
        <v>3679</v>
      </c>
      <c r="R210" s="11" t="s">
        <v>3680</v>
      </c>
    </row>
    <row r="211" spans="1:18" x14ac:dyDescent="0.25">
      <c r="A211" s="11" t="s">
        <v>39</v>
      </c>
      <c r="D211" s="11" t="s">
        <v>4545</v>
      </c>
      <c r="E211" s="11" t="s">
        <v>3391</v>
      </c>
      <c r="F211" s="11" t="s">
        <v>4545</v>
      </c>
      <c r="H211" s="11" t="s">
        <v>50</v>
      </c>
      <c r="I211" s="11" t="s">
        <v>51</v>
      </c>
      <c r="J211" s="11" t="s">
        <v>1600</v>
      </c>
      <c r="K211" s="11" t="s">
        <v>135</v>
      </c>
      <c r="L211" s="11" t="s">
        <v>3681</v>
      </c>
      <c r="M211" s="11" t="s">
        <v>4621</v>
      </c>
      <c r="O211" s="11" t="s">
        <v>45</v>
      </c>
      <c r="P211" s="11" t="s">
        <v>47</v>
      </c>
      <c r="Q211" s="11" t="s">
        <v>3682</v>
      </c>
      <c r="R211" s="11" t="s">
        <v>3683</v>
      </c>
    </row>
    <row r="212" spans="1:18" x14ac:dyDescent="0.25">
      <c r="A212" s="11" t="s">
        <v>39</v>
      </c>
      <c r="D212" s="11" t="s">
        <v>3278</v>
      </c>
      <c r="E212" s="11" t="s">
        <v>3391</v>
      </c>
      <c r="F212" s="11" t="s">
        <v>3278</v>
      </c>
      <c r="H212" s="11" t="s">
        <v>50</v>
      </c>
      <c r="I212" s="11" t="s">
        <v>51</v>
      </c>
      <c r="J212" s="11" t="s">
        <v>1600</v>
      </c>
      <c r="K212" s="11" t="s">
        <v>135</v>
      </c>
      <c r="L212" s="11" t="s">
        <v>3684</v>
      </c>
      <c r="M212" s="11" t="s">
        <v>4622</v>
      </c>
      <c r="O212" s="11" t="s">
        <v>45</v>
      </c>
      <c r="P212" s="11" t="s">
        <v>47</v>
      </c>
      <c r="Q212" s="11" t="s">
        <v>3685</v>
      </c>
      <c r="R212" s="11" t="s">
        <v>3686</v>
      </c>
    </row>
    <row r="213" spans="1:18" x14ac:dyDescent="0.25">
      <c r="A213" s="11" t="s">
        <v>39</v>
      </c>
      <c r="D213" s="11" t="s">
        <v>3278</v>
      </c>
      <c r="E213" s="11" t="s">
        <v>3391</v>
      </c>
      <c r="F213" s="11" t="s">
        <v>3278</v>
      </c>
      <c r="H213" s="11" t="s">
        <v>50</v>
      </c>
      <c r="I213" s="11" t="s">
        <v>51</v>
      </c>
      <c r="J213" s="11" t="s">
        <v>1600</v>
      </c>
      <c r="K213" s="11" t="s">
        <v>135</v>
      </c>
      <c r="L213" s="11" t="s">
        <v>3687</v>
      </c>
      <c r="M213" s="11" t="s">
        <v>4623</v>
      </c>
      <c r="O213" s="11" t="s">
        <v>45</v>
      </c>
      <c r="P213" s="11" t="s">
        <v>47</v>
      </c>
      <c r="Q213" s="11" t="s">
        <v>3688</v>
      </c>
      <c r="R213" s="11" t="s">
        <v>3689</v>
      </c>
    </row>
    <row r="214" spans="1:18" x14ac:dyDescent="0.25">
      <c r="A214" s="11" t="s">
        <v>39</v>
      </c>
      <c r="D214" s="11" t="s">
        <v>3278</v>
      </c>
      <c r="E214" s="11" t="s">
        <v>3391</v>
      </c>
      <c r="F214" s="11" t="s">
        <v>3278</v>
      </c>
      <c r="H214" s="11" t="s">
        <v>50</v>
      </c>
      <c r="I214" s="11" t="s">
        <v>51</v>
      </c>
      <c r="J214" s="11" t="s">
        <v>1600</v>
      </c>
      <c r="K214" s="11" t="s">
        <v>135</v>
      </c>
      <c r="L214" s="11" t="s">
        <v>3690</v>
      </c>
      <c r="M214" s="11" t="s">
        <v>4478</v>
      </c>
      <c r="O214" s="11" t="s">
        <v>45</v>
      </c>
      <c r="P214" s="11" t="s">
        <v>47</v>
      </c>
      <c r="Q214" s="11" t="s">
        <v>3691</v>
      </c>
      <c r="R214" s="11" t="s">
        <v>3692</v>
      </c>
    </row>
    <row r="215" spans="1:18" x14ac:dyDescent="0.25">
      <c r="A215" s="11" t="s">
        <v>39</v>
      </c>
      <c r="D215" s="11" t="s">
        <v>3278</v>
      </c>
      <c r="E215" s="11" t="s">
        <v>3391</v>
      </c>
      <c r="F215" s="11" t="s">
        <v>3278</v>
      </c>
      <c r="H215" s="11" t="s">
        <v>50</v>
      </c>
      <c r="I215" s="11" t="s">
        <v>51</v>
      </c>
      <c r="J215" s="11" t="s">
        <v>1600</v>
      </c>
      <c r="K215" s="11" t="s">
        <v>135</v>
      </c>
      <c r="L215" s="11" t="s">
        <v>3693</v>
      </c>
      <c r="M215" s="11" t="s">
        <v>4624</v>
      </c>
      <c r="O215" s="11" t="s">
        <v>45</v>
      </c>
      <c r="P215" s="11" t="s">
        <v>47</v>
      </c>
      <c r="Q215" s="11" t="s">
        <v>3694</v>
      </c>
      <c r="R215" s="11" t="s">
        <v>3695</v>
      </c>
    </row>
    <row r="216" spans="1:18" x14ac:dyDescent="0.25">
      <c r="A216" s="11" t="s">
        <v>39</v>
      </c>
      <c r="D216" s="11" t="s">
        <v>4539</v>
      </c>
      <c r="E216" s="11" t="s">
        <v>3391</v>
      </c>
      <c r="F216" s="11" t="s">
        <v>3274</v>
      </c>
      <c r="G216" s="11" t="s">
        <v>4539</v>
      </c>
      <c r="H216" s="11" t="s">
        <v>43</v>
      </c>
      <c r="I216" s="11" t="s">
        <v>44</v>
      </c>
      <c r="J216" s="11" t="s">
        <v>9</v>
      </c>
      <c r="K216" s="11" t="s">
        <v>135</v>
      </c>
      <c r="L216" s="11" t="s">
        <v>3696</v>
      </c>
      <c r="M216" s="11" t="s">
        <v>4581</v>
      </c>
      <c r="O216" s="11" t="s">
        <v>45</v>
      </c>
      <c r="P216" s="11" t="s">
        <v>2594</v>
      </c>
      <c r="Q216" s="11" t="s">
        <v>3697</v>
      </c>
      <c r="R216" s="11" t="s">
        <v>3698</v>
      </c>
    </row>
    <row r="217" spans="1:18" x14ac:dyDescent="0.25">
      <c r="A217" s="11" t="s">
        <v>39</v>
      </c>
      <c r="D217" s="11" t="s">
        <v>4548</v>
      </c>
      <c r="E217" s="11" t="s">
        <v>4541</v>
      </c>
      <c r="F217" s="11" t="s">
        <v>4548</v>
      </c>
      <c r="H217" s="11" t="s">
        <v>50</v>
      </c>
      <c r="I217" s="11" t="s">
        <v>51</v>
      </c>
      <c r="J217" s="11" t="s">
        <v>1600</v>
      </c>
      <c r="K217" s="11" t="s">
        <v>136</v>
      </c>
      <c r="L217" s="11" t="s">
        <v>3699</v>
      </c>
      <c r="M217" s="11" t="s">
        <v>4625</v>
      </c>
      <c r="O217" s="11" t="s">
        <v>45</v>
      </c>
      <c r="P217" s="11" t="s">
        <v>47</v>
      </c>
      <c r="Q217" s="11" t="s">
        <v>3700</v>
      </c>
      <c r="R217" s="11" t="s">
        <v>3701</v>
      </c>
    </row>
    <row r="218" spans="1:18" x14ac:dyDescent="0.25">
      <c r="A218" s="11" t="s">
        <v>39</v>
      </c>
      <c r="D218" s="11" t="s">
        <v>3274</v>
      </c>
      <c r="E218" s="11" t="s">
        <v>4543</v>
      </c>
      <c r="F218" s="11" t="s">
        <v>3274</v>
      </c>
      <c r="H218" s="11" t="s">
        <v>50</v>
      </c>
      <c r="I218" s="11" t="s">
        <v>51</v>
      </c>
      <c r="J218" s="11" t="s">
        <v>1600</v>
      </c>
      <c r="K218" s="11" t="s">
        <v>136</v>
      </c>
      <c r="L218" s="11" t="s">
        <v>3621</v>
      </c>
      <c r="M218" s="11" t="s">
        <v>4626</v>
      </c>
      <c r="O218" s="11" t="s">
        <v>45</v>
      </c>
      <c r="P218" s="11" t="s">
        <v>47</v>
      </c>
      <c r="Q218" s="11" t="s">
        <v>3702</v>
      </c>
      <c r="R218" s="11" t="s">
        <v>3703</v>
      </c>
    </row>
    <row r="219" spans="1:18" x14ac:dyDescent="0.25">
      <c r="A219" s="11" t="s">
        <v>39</v>
      </c>
      <c r="D219" s="11" t="s">
        <v>4591</v>
      </c>
      <c r="E219" s="11" t="s">
        <v>3250</v>
      </c>
      <c r="F219" s="11" t="s">
        <v>4591</v>
      </c>
      <c r="H219" s="11" t="s">
        <v>50</v>
      </c>
      <c r="I219" s="11" t="s">
        <v>51</v>
      </c>
      <c r="J219" s="11" t="s">
        <v>1600</v>
      </c>
      <c r="K219" s="11" t="s">
        <v>135</v>
      </c>
      <c r="L219" s="11" t="s">
        <v>3704</v>
      </c>
      <c r="M219" s="11" t="s">
        <v>4627</v>
      </c>
      <c r="O219" s="11" t="s">
        <v>45</v>
      </c>
      <c r="P219" s="11" t="s">
        <v>47</v>
      </c>
      <c r="Q219" s="11" t="s">
        <v>3705</v>
      </c>
      <c r="R219" s="11" t="s">
        <v>3706</v>
      </c>
    </row>
    <row r="220" spans="1:18" x14ac:dyDescent="0.25">
      <c r="A220" s="11" t="s">
        <v>39</v>
      </c>
      <c r="D220" s="11" t="s">
        <v>4591</v>
      </c>
      <c r="E220" s="11" t="s">
        <v>3250</v>
      </c>
      <c r="F220" s="11" t="s">
        <v>4591</v>
      </c>
      <c r="H220" s="11" t="s">
        <v>50</v>
      </c>
      <c r="I220" s="11" t="s">
        <v>51</v>
      </c>
      <c r="J220" s="11" t="s">
        <v>1600</v>
      </c>
      <c r="K220" s="11" t="s">
        <v>135</v>
      </c>
      <c r="L220" s="11" t="s">
        <v>3707</v>
      </c>
      <c r="M220" s="11" t="s">
        <v>4628</v>
      </c>
      <c r="O220" s="11" t="s">
        <v>45</v>
      </c>
      <c r="P220" s="11" t="s">
        <v>47</v>
      </c>
      <c r="Q220" s="11" t="s">
        <v>3708</v>
      </c>
      <c r="R220" s="11" t="s">
        <v>3709</v>
      </c>
    </row>
    <row r="221" spans="1:18" x14ac:dyDescent="0.25">
      <c r="A221" s="11" t="s">
        <v>39</v>
      </c>
      <c r="D221" s="11" t="s">
        <v>4539</v>
      </c>
      <c r="E221" s="11" t="s">
        <v>3250</v>
      </c>
      <c r="F221" s="11" t="s">
        <v>4539</v>
      </c>
      <c r="H221" s="11" t="s">
        <v>50</v>
      </c>
      <c r="I221" s="11" t="s">
        <v>51</v>
      </c>
      <c r="J221" s="11" t="s">
        <v>1600</v>
      </c>
      <c r="K221" s="11" t="s">
        <v>135</v>
      </c>
      <c r="L221" s="11" t="s">
        <v>3710</v>
      </c>
      <c r="M221" s="11" t="s">
        <v>4511</v>
      </c>
      <c r="O221" s="11" t="s">
        <v>45</v>
      </c>
      <c r="P221" s="11" t="s">
        <v>47</v>
      </c>
      <c r="Q221" s="11" t="s">
        <v>3711</v>
      </c>
      <c r="R221" s="11" t="s">
        <v>3712</v>
      </c>
    </row>
    <row r="222" spans="1:18" x14ac:dyDescent="0.25">
      <c r="A222" s="11" t="s">
        <v>39</v>
      </c>
      <c r="D222" s="11" t="s">
        <v>4629</v>
      </c>
      <c r="E222" s="11" t="s">
        <v>3250</v>
      </c>
      <c r="F222" s="11" t="s">
        <v>4629</v>
      </c>
      <c r="H222" s="11" t="s">
        <v>50</v>
      </c>
      <c r="I222" s="11" t="s">
        <v>51</v>
      </c>
      <c r="J222" s="11" t="s">
        <v>1600</v>
      </c>
      <c r="K222" s="11" t="s">
        <v>135</v>
      </c>
      <c r="L222" s="11" t="s">
        <v>3713</v>
      </c>
      <c r="M222" s="11" t="s">
        <v>4630</v>
      </c>
      <c r="O222" s="11" t="s">
        <v>45</v>
      </c>
      <c r="P222" s="11" t="s">
        <v>47</v>
      </c>
      <c r="Q222" s="11" t="s">
        <v>3714</v>
      </c>
      <c r="R222" s="11" t="s">
        <v>3715</v>
      </c>
    </row>
    <row r="223" spans="1:18" x14ac:dyDescent="0.25">
      <c r="A223" s="11" t="s">
        <v>39</v>
      </c>
      <c r="D223" s="11" t="s">
        <v>4631</v>
      </c>
      <c r="E223" s="11" t="s">
        <v>4631</v>
      </c>
      <c r="F223" s="11" t="s">
        <v>4631</v>
      </c>
      <c r="H223" s="11" t="s">
        <v>50</v>
      </c>
      <c r="I223" s="11" t="s">
        <v>51</v>
      </c>
      <c r="J223" s="11" t="s">
        <v>1586</v>
      </c>
      <c r="K223" s="11" t="s">
        <v>135</v>
      </c>
      <c r="L223" s="11" t="s">
        <v>3624</v>
      </c>
      <c r="M223" s="11" t="s">
        <v>4632</v>
      </c>
      <c r="O223" s="11" t="s">
        <v>45</v>
      </c>
      <c r="P223" s="11" t="s">
        <v>47</v>
      </c>
      <c r="Q223" s="11" t="s">
        <v>3716</v>
      </c>
    </row>
    <row r="224" spans="1:18" x14ac:dyDescent="0.25">
      <c r="A224" s="11" t="s">
        <v>39</v>
      </c>
      <c r="D224" s="11" t="s">
        <v>4591</v>
      </c>
      <c r="E224" s="11" t="s">
        <v>3250</v>
      </c>
      <c r="F224" s="11" t="s">
        <v>4591</v>
      </c>
      <c r="H224" s="11" t="s">
        <v>50</v>
      </c>
      <c r="I224" s="11" t="s">
        <v>51</v>
      </c>
      <c r="J224" s="11" t="s">
        <v>1600</v>
      </c>
      <c r="K224" s="11" t="s">
        <v>135</v>
      </c>
      <c r="L224" s="11" t="s">
        <v>3717</v>
      </c>
      <c r="M224" s="11" t="s">
        <v>4633</v>
      </c>
      <c r="O224" s="11" t="s">
        <v>45</v>
      </c>
      <c r="P224" s="11" t="s">
        <v>47</v>
      </c>
      <c r="Q224" s="11" t="s">
        <v>3718</v>
      </c>
      <c r="R224" s="11" t="s">
        <v>3719</v>
      </c>
    </row>
    <row r="225" spans="1:18" x14ac:dyDescent="0.25">
      <c r="A225" s="11" t="s">
        <v>39</v>
      </c>
      <c r="D225" s="11" t="s">
        <v>3350</v>
      </c>
      <c r="E225" s="11" t="s">
        <v>3350</v>
      </c>
      <c r="F225" s="11" t="s">
        <v>3350</v>
      </c>
      <c r="H225" s="11" t="s">
        <v>63</v>
      </c>
      <c r="I225" s="11" t="s">
        <v>64</v>
      </c>
      <c r="J225" s="11" t="s">
        <v>3074</v>
      </c>
      <c r="K225" s="11" t="s">
        <v>166</v>
      </c>
      <c r="L225" s="11" t="s">
        <v>64</v>
      </c>
      <c r="M225" s="11" t="s">
        <v>4634</v>
      </c>
      <c r="O225" s="11" t="s">
        <v>45</v>
      </c>
      <c r="P225" s="11" t="s">
        <v>3088</v>
      </c>
      <c r="Q225" s="11" t="s">
        <v>3720</v>
      </c>
    </row>
    <row r="226" spans="1:18" x14ac:dyDescent="0.25">
      <c r="A226" s="11" t="s">
        <v>39</v>
      </c>
      <c r="D226" s="11" t="s">
        <v>3274</v>
      </c>
      <c r="E226" s="11" t="s">
        <v>3250</v>
      </c>
      <c r="F226" s="11" t="s">
        <v>3392</v>
      </c>
      <c r="G226" s="11" t="s">
        <v>4597</v>
      </c>
      <c r="H226" s="11" t="s">
        <v>43</v>
      </c>
      <c r="I226" s="11" t="s">
        <v>44</v>
      </c>
      <c r="J226" s="11" t="s">
        <v>9</v>
      </c>
      <c r="K226" s="11" t="s">
        <v>135</v>
      </c>
      <c r="L226" s="11" t="s">
        <v>3616</v>
      </c>
      <c r="M226" s="11" t="s">
        <v>4635</v>
      </c>
      <c r="O226" s="11" t="s">
        <v>45</v>
      </c>
      <c r="P226" s="11" t="s">
        <v>2594</v>
      </c>
      <c r="Q226" s="11" t="s">
        <v>3721</v>
      </c>
      <c r="R226" s="11" t="s">
        <v>3722</v>
      </c>
    </row>
    <row r="227" spans="1:18" x14ac:dyDescent="0.25">
      <c r="A227" s="11" t="s">
        <v>39</v>
      </c>
      <c r="D227" s="11" t="s">
        <v>4539</v>
      </c>
      <c r="E227" s="11" t="s">
        <v>3250</v>
      </c>
      <c r="F227" s="11" t="s">
        <v>3274</v>
      </c>
      <c r="G227" s="11" t="s">
        <v>4539</v>
      </c>
      <c r="H227" s="11" t="s">
        <v>43</v>
      </c>
      <c r="I227" s="11" t="s">
        <v>44</v>
      </c>
      <c r="J227" s="11" t="s">
        <v>9</v>
      </c>
      <c r="K227" s="11" t="s">
        <v>135</v>
      </c>
      <c r="L227" s="11" t="s">
        <v>3723</v>
      </c>
      <c r="M227" s="11" t="s">
        <v>4581</v>
      </c>
      <c r="O227" s="11" t="s">
        <v>45</v>
      </c>
      <c r="P227" s="11" t="s">
        <v>2594</v>
      </c>
      <c r="Q227" s="11" t="s">
        <v>3724</v>
      </c>
      <c r="R227" s="11" t="s">
        <v>3725</v>
      </c>
    </row>
    <row r="228" spans="1:18" x14ac:dyDescent="0.25">
      <c r="A228" s="11" t="s">
        <v>39</v>
      </c>
      <c r="D228" s="11" t="s">
        <v>4591</v>
      </c>
      <c r="E228" s="11" t="s">
        <v>3250</v>
      </c>
      <c r="F228" s="11" t="s">
        <v>4591</v>
      </c>
      <c r="H228" s="11" t="s">
        <v>50</v>
      </c>
      <c r="I228" s="11" t="s">
        <v>51</v>
      </c>
      <c r="J228" s="11" t="s">
        <v>1600</v>
      </c>
      <c r="K228" s="11" t="s">
        <v>135</v>
      </c>
      <c r="L228" s="11" t="s">
        <v>3726</v>
      </c>
      <c r="M228" s="11" t="s">
        <v>4511</v>
      </c>
      <c r="O228" s="11" t="s">
        <v>45</v>
      </c>
      <c r="P228" s="11" t="s">
        <v>47</v>
      </c>
      <c r="Q228" s="11" t="s">
        <v>3727</v>
      </c>
      <c r="R228" s="11" t="s">
        <v>3728</v>
      </c>
    </row>
    <row r="229" spans="1:18" x14ac:dyDescent="0.25">
      <c r="A229" s="11" t="s">
        <v>39</v>
      </c>
      <c r="D229" s="11" t="s">
        <v>4539</v>
      </c>
      <c r="E229" s="11" t="s">
        <v>3250</v>
      </c>
      <c r="F229" s="11" t="s">
        <v>4539</v>
      </c>
      <c r="H229" s="11" t="s">
        <v>50</v>
      </c>
      <c r="I229" s="11" t="s">
        <v>51</v>
      </c>
      <c r="J229" s="11" t="s">
        <v>1600</v>
      </c>
      <c r="K229" s="11" t="s">
        <v>135</v>
      </c>
      <c r="L229" s="11" t="s">
        <v>3729</v>
      </c>
      <c r="M229" s="11" t="s">
        <v>4636</v>
      </c>
      <c r="O229" s="11" t="s">
        <v>45</v>
      </c>
      <c r="P229" s="11" t="s">
        <v>47</v>
      </c>
      <c r="Q229" s="11" t="s">
        <v>3730</v>
      </c>
      <c r="R229" s="11" t="s">
        <v>3731</v>
      </c>
    </row>
    <row r="230" spans="1:18" x14ac:dyDescent="0.25">
      <c r="A230" s="11" t="s">
        <v>39</v>
      </c>
      <c r="D230" s="11" t="s">
        <v>4591</v>
      </c>
      <c r="E230" s="11" t="s">
        <v>3250</v>
      </c>
      <c r="F230" s="11" t="s">
        <v>4591</v>
      </c>
      <c r="H230" s="11" t="s">
        <v>50</v>
      </c>
      <c r="I230" s="11" t="s">
        <v>51</v>
      </c>
      <c r="J230" s="11" t="s">
        <v>1600</v>
      </c>
      <c r="K230" s="11" t="s">
        <v>135</v>
      </c>
      <c r="L230" s="11" t="s">
        <v>3732</v>
      </c>
      <c r="M230" s="11" t="s">
        <v>4637</v>
      </c>
      <c r="O230" s="11" t="s">
        <v>45</v>
      </c>
      <c r="P230" s="11" t="s">
        <v>47</v>
      </c>
      <c r="Q230" s="11" t="s">
        <v>3733</v>
      </c>
      <c r="R230" s="11" t="s">
        <v>3734</v>
      </c>
    </row>
    <row r="231" spans="1:18" x14ac:dyDescent="0.25">
      <c r="A231" s="11" t="s">
        <v>39</v>
      </c>
      <c r="D231" s="11" t="s">
        <v>4629</v>
      </c>
      <c r="E231" s="11" t="s">
        <v>3250</v>
      </c>
      <c r="F231" s="11" t="s">
        <v>4629</v>
      </c>
      <c r="H231" s="11" t="s">
        <v>50</v>
      </c>
      <c r="I231" s="11" t="s">
        <v>51</v>
      </c>
      <c r="J231" s="11" t="s">
        <v>1600</v>
      </c>
      <c r="K231" s="11" t="s">
        <v>135</v>
      </c>
      <c r="L231" s="11" t="s">
        <v>3735</v>
      </c>
      <c r="M231" s="11" t="s">
        <v>4638</v>
      </c>
      <c r="O231" s="11" t="s">
        <v>45</v>
      </c>
      <c r="P231" s="11" t="s">
        <v>47</v>
      </c>
      <c r="Q231" s="11" t="s">
        <v>3736</v>
      </c>
      <c r="R231" s="11" t="s">
        <v>3737</v>
      </c>
    </row>
    <row r="232" spans="1:18" x14ac:dyDescent="0.25">
      <c r="A232" s="11" t="s">
        <v>39</v>
      </c>
      <c r="D232" s="11" t="s">
        <v>3251</v>
      </c>
      <c r="E232" s="11" t="s">
        <v>3148</v>
      </c>
      <c r="F232" s="11" t="s">
        <v>3251</v>
      </c>
      <c r="H232" s="11" t="s">
        <v>2453</v>
      </c>
      <c r="I232" s="11" t="s">
        <v>2454</v>
      </c>
      <c r="J232" s="11" t="s">
        <v>1600</v>
      </c>
      <c r="K232" s="11" t="s">
        <v>135</v>
      </c>
      <c r="L232" s="11" t="s">
        <v>3738</v>
      </c>
      <c r="M232" s="11" t="s">
        <v>4639</v>
      </c>
      <c r="O232" s="11" t="s">
        <v>45</v>
      </c>
      <c r="P232" s="11" t="s">
        <v>47</v>
      </c>
      <c r="Q232" s="11" t="s">
        <v>3739</v>
      </c>
      <c r="R232" s="11" t="s">
        <v>3740</v>
      </c>
    </row>
    <row r="233" spans="1:18" x14ac:dyDescent="0.25">
      <c r="A233" s="11" t="s">
        <v>39</v>
      </c>
      <c r="D233" s="11" t="s">
        <v>2363</v>
      </c>
      <c r="E233" s="11" t="s">
        <v>94</v>
      </c>
      <c r="F233" s="11" t="s">
        <v>2363</v>
      </c>
      <c r="H233" s="11" t="s">
        <v>2016</v>
      </c>
      <c r="I233" s="11" t="s">
        <v>2017</v>
      </c>
      <c r="J233" s="11" t="s">
        <v>45</v>
      </c>
      <c r="K233" s="11" t="s">
        <v>135</v>
      </c>
      <c r="L233" s="11" t="s">
        <v>2052</v>
      </c>
      <c r="M233" s="11" t="s">
        <v>2397</v>
      </c>
      <c r="O233" s="11" t="s">
        <v>45</v>
      </c>
      <c r="P233" s="11" t="s">
        <v>319</v>
      </c>
      <c r="Q233" s="11" t="s">
        <v>2077</v>
      </c>
      <c r="R233" s="11" t="s">
        <v>2054</v>
      </c>
    </row>
    <row r="234" spans="1:18" x14ac:dyDescent="0.25">
      <c r="A234" s="11" t="s">
        <v>39</v>
      </c>
      <c r="D234" s="11" t="s">
        <v>2403</v>
      </c>
      <c r="E234" s="11" t="s">
        <v>94</v>
      </c>
      <c r="F234" s="11" t="s">
        <v>2403</v>
      </c>
      <c r="H234" s="11" t="s">
        <v>2016</v>
      </c>
      <c r="I234" s="11" t="s">
        <v>2017</v>
      </c>
      <c r="J234" s="11" t="s">
        <v>45</v>
      </c>
      <c r="K234" s="11" t="s">
        <v>135</v>
      </c>
      <c r="M234" s="11" t="s">
        <v>2404</v>
      </c>
      <c r="O234" s="11" t="s">
        <v>45</v>
      </c>
      <c r="P234" s="11" t="s">
        <v>319</v>
      </c>
      <c r="Q234" s="11" t="s">
        <v>2084</v>
      </c>
      <c r="R234" s="11" t="s">
        <v>2085</v>
      </c>
    </row>
    <row r="235" spans="1:18" x14ac:dyDescent="0.25">
      <c r="A235" s="11" t="s">
        <v>39</v>
      </c>
      <c r="D235" s="11" t="s">
        <v>2363</v>
      </c>
      <c r="E235" s="11" t="s">
        <v>94</v>
      </c>
      <c r="F235" s="11" t="s">
        <v>2363</v>
      </c>
      <c r="H235" s="11" t="s">
        <v>2016</v>
      </c>
      <c r="I235" s="11" t="s">
        <v>2017</v>
      </c>
      <c r="J235" s="11" t="s">
        <v>45</v>
      </c>
      <c r="K235" s="11" t="s">
        <v>135</v>
      </c>
      <c r="L235" s="11" t="s">
        <v>2037</v>
      </c>
      <c r="M235" s="11" t="s">
        <v>2406</v>
      </c>
      <c r="O235" s="11" t="s">
        <v>45</v>
      </c>
      <c r="P235" s="11" t="s">
        <v>319</v>
      </c>
      <c r="Q235" s="11" t="s">
        <v>2089</v>
      </c>
      <c r="R235" s="11" t="s">
        <v>2039</v>
      </c>
    </row>
    <row r="236" spans="1:18" x14ac:dyDescent="0.25">
      <c r="A236" s="11" t="s">
        <v>39</v>
      </c>
      <c r="D236" s="11" t="s">
        <v>1218</v>
      </c>
      <c r="E236" s="11" t="s">
        <v>1218</v>
      </c>
      <c r="F236" s="11" t="s">
        <v>1218</v>
      </c>
      <c r="H236" s="11" t="s">
        <v>156</v>
      </c>
      <c r="I236" s="11" t="s">
        <v>157</v>
      </c>
      <c r="J236" s="11" t="s">
        <v>45</v>
      </c>
      <c r="K236" s="11" t="s">
        <v>135</v>
      </c>
      <c r="L236" s="11" t="s">
        <v>3514</v>
      </c>
      <c r="M236" s="11" t="s">
        <v>4640</v>
      </c>
      <c r="O236" s="11" t="s">
        <v>45</v>
      </c>
      <c r="P236" s="11" t="s">
        <v>47</v>
      </c>
      <c r="Q236" s="11" t="s">
        <v>3741</v>
      </c>
    </row>
    <row r="237" spans="1:18" x14ac:dyDescent="0.25">
      <c r="A237" s="11" t="s">
        <v>39</v>
      </c>
      <c r="D237" s="11" t="s">
        <v>4474</v>
      </c>
      <c r="E237" s="11" t="s">
        <v>4518</v>
      </c>
      <c r="F237" s="11" t="s">
        <v>4641</v>
      </c>
      <c r="G237" s="11" t="s">
        <v>4642</v>
      </c>
      <c r="H237" s="11" t="s">
        <v>3458</v>
      </c>
      <c r="I237" s="11" t="s">
        <v>3459</v>
      </c>
      <c r="J237" s="11" t="s">
        <v>9</v>
      </c>
      <c r="K237" s="11" t="s">
        <v>135</v>
      </c>
      <c r="L237" s="11" t="s">
        <v>3742</v>
      </c>
      <c r="M237" s="11" t="s">
        <v>4643</v>
      </c>
      <c r="O237" s="11" t="s">
        <v>45</v>
      </c>
      <c r="P237" s="11" t="s">
        <v>47</v>
      </c>
      <c r="Q237" s="11" t="s">
        <v>3743</v>
      </c>
      <c r="R237" s="11" t="s">
        <v>3744</v>
      </c>
    </row>
    <row r="238" spans="1:18" x14ac:dyDescent="0.25">
      <c r="A238" s="11" t="s">
        <v>39</v>
      </c>
      <c r="D238" s="11" t="s">
        <v>4474</v>
      </c>
      <c r="E238" s="11" t="s">
        <v>4518</v>
      </c>
      <c r="F238" s="11" t="s">
        <v>4641</v>
      </c>
      <c r="G238" s="11" t="s">
        <v>4642</v>
      </c>
      <c r="H238" s="11" t="s">
        <v>3458</v>
      </c>
      <c r="I238" s="11" t="s">
        <v>3459</v>
      </c>
      <c r="J238" s="11" t="s">
        <v>9</v>
      </c>
      <c r="K238" s="11" t="s">
        <v>135</v>
      </c>
      <c r="L238" s="11" t="s">
        <v>3459</v>
      </c>
      <c r="M238" s="11" t="s">
        <v>4644</v>
      </c>
      <c r="O238" s="11" t="s">
        <v>45</v>
      </c>
      <c r="P238" s="11" t="s">
        <v>47</v>
      </c>
      <c r="Q238" s="11" t="s">
        <v>3745</v>
      </c>
      <c r="R238" s="11" t="s">
        <v>3746</v>
      </c>
    </row>
    <row r="239" spans="1:18" x14ac:dyDescent="0.25">
      <c r="A239" s="11" t="s">
        <v>39</v>
      </c>
      <c r="D239" s="11" t="s">
        <v>4645</v>
      </c>
      <c r="E239" s="11" t="s">
        <v>4645</v>
      </c>
      <c r="F239" s="11" t="s">
        <v>4645</v>
      </c>
      <c r="H239" s="11" t="s">
        <v>3569</v>
      </c>
      <c r="I239" s="11" t="s">
        <v>3570</v>
      </c>
      <c r="J239" s="11" t="s">
        <v>1586</v>
      </c>
      <c r="K239" s="11" t="s">
        <v>136</v>
      </c>
      <c r="L239" s="11" t="s">
        <v>3747</v>
      </c>
      <c r="M239" s="11" t="s">
        <v>4646</v>
      </c>
      <c r="O239" s="11" t="s">
        <v>45</v>
      </c>
      <c r="P239" s="11" t="s">
        <v>46</v>
      </c>
      <c r="Q239" s="11" t="s">
        <v>3748</v>
      </c>
    </row>
    <row r="240" spans="1:18" x14ac:dyDescent="0.25">
      <c r="A240" s="11" t="s">
        <v>39</v>
      </c>
      <c r="D240" s="11" t="s">
        <v>4647</v>
      </c>
      <c r="E240" s="11" t="s">
        <v>4647</v>
      </c>
      <c r="F240" s="11" t="s">
        <v>4647</v>
      </c>
      <c r="H240" s="11" t="s">
        <v>50</v>
      </c>
      <c r="I240" s="11" t="s">
        <v>51</v>
      </c>
      <c r="J240" s="11" t="s">
        <v>1586</v>
      </c>
      <c r="K240" s="11" t="s">
        <v>135</v>
      </c>
      <c r="L240" s="11" t="s">
        <v>3749</v>
      </c>
      <c r="M240" s="11" t="s">
        <v>4648</v>
      </c>
      <c r="O240" s="11" t="s">
        <v>45</v>
      </c>
      <c r="P240" s="11" t="s">
        <v>47</v>
      </c>
      <c r="Q240" s="11" t="s">
        <v>3750</v>
      </c>
    </row>
    <row r="241" spans="1:18" x14ac:dyDescent="0.25">
      <c r="A241" s="11" t="s">
        <v>39</v>
      </c>
      <c r="D241" s="11" t="s">
        <v>4647</v>
      </c>
      <c r="E241" s="11" t="s">
        <v>4647</v>
      </c>
      <c r="F241" s="11" t="s">
        <v>4647</v>
      </c>
      <c r="H241" s="11" t="s">
        <v>50</v>
      </c>
      <c r="I241" s="11" t="s">
        <v>51</v>
      </c>
      <c r="J241" s="11" t="s">
        <v>1586</v>
      </c>
      <c r="K241" s="11" t="s">
        <v>135</v>
      </c>
      <c r="L241" s="11" t="s">
        <v>3749</v>
      </c>
      <c r="M241" s="11" t="s">
        <v>4649</v>
      </c>
      <c r="O241" s="11" t="s">
        <v>45</v>
      </c>
      <c r="P241" s="11" t="s">
        <v>47</v>
      </c>
      <c r="Q241" s="11" t="s">
        <v>3751</v>
      </c>
    </row>
    <row r="242" spans="1:18" x14ac:dyDescent="0.25">
      <c r="A242" s="11" t="s">
        <v>39</v>
      </c>
      <c r="D242" s="11" t="s">
        <v>4514</v>
      </c>
      <c r="E242" s="11" t="s">
        <v>4514</v>
      </c>
      <c r="F242" s="11" t="s">
        <v>4514</v>
      </c>
      <c r="H242" s="11" t="s">
        <v>311</v>
      </c>
      <c r="I242" s="11" t="s">
        <v>312</v>
      </c>
      <c r="J242" s="11" t="s">
        <v>1586</v>
      </c>
      <c r="K242" s="11" t="s">
        <v>135</v>
      </c>
      <c r="L242" s="11" t="s">
        <v>3488</v>
      </c>
      <c r="M242" s="11" t="s">
        <v>2167</v>
      </c>
      <c r="O242" s="11" t="s">
        <v>45</v>
      </c>
      <c r="P242" s="11" t="s">
        <v>46</v>
      </c>
      <c r="Q242" s="11" t="s">
        <v>3752</v>
      </c>
    </row>
    <row r="243" spans="1:18" x14ac:dyDescent="0.25">
      <c r="A243" s="11" t="s">
        <v>39</v>
      </c>
      <c r="D243" s="11" t="s">
        <v>4650</v>
      </c>
      <c r="E243" s="11" t="s">
        <v>4650</v>
      </c>
      <c r="F243" s="11" t="s">
        <v>4650</v>
      </c>
      <c r="H243" s="11" t="s">
        <v>65</v>
      </c>
      <c r="I243" s="11" t="s">
        <v>66</v>
      </c>
      <c r="J243" s="11" t="s">
        <v>1586</v>
      </c>
      <c r="K243" s="11" t="s">
        <v>135</v>
      </c>
      <c r="L243" s="11" t="s">
        <v>3753</v>
      </c>
      <c r="M243" s="11" t="s">
        <v>2261</v>
      </c>
      <c r="O243" s="11" t="s">
        <v>45</v>
      </c>
      <c r="P243" s="11" t="s">
        <v>46</v>
      </c>
      <c r="Q243" s="11" t="s">
        <v>3754</v>
      </c>
    </row>
    <row r="244" spans="1:18" x14ac:dyDescent="0.25">
      <c r="A244" s="11" t="s">
        <v>39</v>
      </c>
      <c r="D244" s="11" t="s">
        <v>4651</v>
      </c>
      <c r="E244" s="11" t="s">
        <v>4651</v>
      </c>
      <c r="F244" s="11" t="s">
        <v>4651</v>
      </c>
      <c r="H244" s="11" t="s">
        <v>50</v>
      </c>
      <c r="I244" s="11" t="s">
        <v>51</v>
      </c>
      <c r="J244" s="11" t="s">
        <v>1586</v>
      </c>
      <c r="K244" s="11" t="s">
        <v>135</v>
      </c>
      <c r="L244" s="11" t="s">
        <v>3525</v>
      </c>
      <c r="M244" s="11" t="s">
        <v>4652</v>
      </c>
      <c r="O244" s="11" t="s">
        <v>45</v>
      </c>
      <c r="P244" s="11" t="s">
        <v>47</v>
      </c>
      <c r="Q244" s="11" t="s">
        <v>3755</v>
      </c>
    </row>
    <row r="245" spans="1:18" x14ac:dyDescent="0.25">
      <c r="A245" s="11" t="s">
        <v>39</v>
      </c>
      <c r="D245" s="11" t="s">
        <v>4653</v>
      </c>
      <c r="E245" s="11" t="s">
        <v>4653</v>
      </c>
      <c r="F245" s="11" t="s">
        <v>4653</v>
      </c>
      <c r="H245" s="11" t="s">
        <v>50</v>
      </c>
      <c r="I245" s="11" t="s">
        <v>51</v>
      </c>
      <c r="J245" s="11" t="s">
        <v>45</v>
      </c>
      <c r="K245" s="11" t="s">
        <v>135</v>
      </c>
      <c r="L245" s="11" t="s">
        <v>51</v>
      </c>
      <c r="M245" s="11" t="s">
        <v>4654</v>
      </c>
      <c r="O245" s="11" t="s">
        <v>45</v>
      </c>
      <c r="P245" s="11" t="s">
        <v>47</v>
      </c>
      <c r="Q245" s="11" t="s">
        <v>3756</v>
      </c>
    </row>
    <row r="246" spans="1:18" x14ac:dyDescent="0.25">
      <c r="A246" s="11" t="s">
        <v>39</v>
      </c>
      <c r="D246" s="11" t="s">
        <v>4655</v>
      </c>
      <c r="E246" s="11" t="s">
        <v>4531</v>
      </c>
      <c r="F246" s="11" t="s">
        <v>4655</v>
      </c>
      <c r="G246" s="11" t="s">
        <v>4656</v>
      </c>
      <c r="H246" s="11" t="s">
        <v>50</v>
      </c>
      <c r="I246" s="11" t="s">
        <v>51</v>
      </c>
      <c r="J246" s="11" t="s">
        <v>9</v>
      </c>
      <c r="K246" s="11" t="s">
        <v>135</v>
      </c>
      <c r="L246" s="11" t="s">
        <v>3598</v>
      </c>
      <c r="M246" s="11" t="s">
        <v>4657</v>
      </c>
      <c r="O246" s="11" t="s">
        <v>45</v>
      </c>
      <c r="P246" s="11" t="s">
        <v>47</v>
      </c>
      <c r="Q246" s="11" t="s">
        <v>3757</v>
      </c>
      <c r="R246" s="11" t="s">
        <v>3758</v>
      </c>
    </row>
    <row r="247" spans="1:18" x14ac:dyDescent="0.25">
      <c r="A247" s="11" t="s">
        <v>39</v>
      </c>
      <c r="D247" s="11" t="s">
        <v>4568</v>
      </c>
      <c r="E247" s="11" t="s">
        <v>3357</v>
      </c>
      <c r="F247" s="11" t="s">
        <v>4569</v>
      </c>
      <c r="G247" s="11" t="s">
        <v>4570</v>
      </c>
      <c r="H247" s="11" t="s">
        <v>43</v>
      </c>
      <c r="I247" s="11" t="s">
        <v>44</v>
      </c>
      <c r="J247" s="11" t="s">
        <v>9</v>
      </c>
      <c r="K247" s="11" t="s">
        <v>135</v>
      </c>
      <c r="L247" s="11" t="s">
        <v>3759</v>
      </c>
      <c r="M247" s="11" t="s">
        <v>4658</v>
      </c>
      <c r="O247" s="11" t="s">
        <v>45</v>
      </c>
      <c r="P247" s="11" t="s">
        <v>2594</v>
      </c>
      <c r="Q247" s="11" t="s">
        <v>3760</v>
      </c>
      <c r="R247" s="11" t="s">
        <v>3761</v>
      </c>
    </row>
    <row r="248" spans="1:18" x14ac:dyDescent="0.25">
      <c r="A248" s="11" t="s">
        <v>39</v>
      </c>
      <c r="D248" s="11" t="s">
        <v>4533</v>
      </c>
      <c r="E248" s="11" t="s">
        <v>4531</v>
      </c>
      <c r="F248" s="11" t="s">
        <v>4533</v>
      </c>
      <c r="G248" s="11" t="s">
        <v>4534</v>
      </c>
      <c r="H248" s="11" t="s">
        <v>50</v>
      </c>
      <c r="I248" s="11" t="s">
        <v>51</v>
      </c>
      <c r="J248" s="11" t="s">
        <v>9</v>
      </c>
      <c r="K248" s="11" t="s">
        <v>135</v>
      </c>
      <c r="L248" s="11" t="s">
        <v>3532</v>
      </c>
      <c r="M248" s="11" t="s">
        <v>4659</v>
      </c>
      <c r="O248" s="11" t="s">
        <v>45</v>
      </c>
      <c r="P248" s="11" t="s">
        <v>47</v>
      </c>
      <c r="Q248" s="11" t="s">
        <v>3762</v>
      </c>
      <c r="R248" s="11" t="s">
        <v>3763</v>
      </c>
    </row>
    <row r="249" spans="1:18" x14ac:dyDescent="0.25">
      <c r="A249" s="11" t="s">
        <v>39</v>
      </c>
      <c r="D249" s="11" t="s">
        <v>4510</v>
      </c>
      <c r="E249" s="11" t="s">
        <v>3281</v>
      </c>
      <c r="F249" s="11" t="s">
        <v>4510</v>
      </c>
      <c r="H249" s="11" t="s">
        <v>50</v>
      </c>
      <c r="I249" s="11" t="s">
        <v>51</v>
      </c>
      <c r="J249" s="11" t="s">
        <v>1600</v>
      </c>
      <c r="K249" s="11" t="s">
        <v>135</v>
      </c>
      <c r="L249" s="11" t="s">
        <v>3764</v>
      </c>
      <c r="M249" s="11" t="s">
        <v>4660</v>
      </c>
      <c r="O249" s="11" t="s">
        <v>45</v>
      </c>
      <c r="P249" s="11" t="s">
        <v>47</v>
      </c>
      <c r="Q249" s="11" t="s">
        <v>3765</v>
      </c>
      <c r="R249" s="11" t="s">
        <v>3766</v>
      </c>
    </row>
    <row r="250" spans="1:18" x14ac:dyDescent="0.25">
      <c r="A250" s="11" t="s">
        <v>39</v>
      </c>
      <c r="D250" s="11" t="s">
        <v>4510</v>
      </c>
      <c r="E250" s="11" t="s">
        <v>3281</v>
      </c>
      <c r="F250" s="11" t="s">
        <v>4510</v>
      </c>
      <c r="H250" s="11" t="s">
        <v>50</v>
      </c>
      <c r="I250" s="11" t="s">
        <v>51</v>
      </c>
      <c r="J250" s="11" t="s">
        <v>1600</v>
      </c>
      <c r="K250" s="11" t="s">
        <v>135</v>
      </c>
      <c r="L250" s="11" t="s">
        <v>3767</v>
      </c>
      <c r="M250" s="11" t="s">
        <v>4619</v>
      </c>
      <c r="O250" s="11" t="s">
        <v>45</v>
      </c>
      <c r="P250" s="11" t="s">
        <v>47</v>
      </c>
      <c r="Q250" s="11" t="s">
        <v>3768</v>
      </c>
      <c r="R250" s="11" t="s">
        <v>3769</v>
      </c>
    </row>
    <row r="251" spans="1:18" x14ac:dyDescent="0.25">
      <c r="A251" s="11" t="s">
        <v>39</v>
      </c>
      <c r="D251" s="11" t="s">
        <v>4545</v>
      </c>
      <c r="E251" s="11" t="s">
        <v>3281</v>
      </c>
      <c r="F251" s="11" t="s">
        <v>4545</v>
      </c>
      <c r="H251" s="11" t="s">
        <v>50</v>
      </c>
      <c r="I251" s="11" t="s">
        <v>51</v>
      </c>
      <c r="J251" s="11" t="s">
        <v>1600</v>
      </c>
      <c r="K251" s="11" t="s">
        <v>135</v>
      </c>
      <c r="L251" s="11" t="s">
        <v>3770</v>
      </c>
      <c r="M251" s="11" t="s">
        <v>4661</v>
      </c>
      <c r="O251" s="11" t="s">
        <v>45</v>
      </c>
      <c r="P251" s="11" t="s">
        <v>47</v>
      </c>
      <c r="Q251" s="11" t="s">
        <v>3771</v>
      </c>
      <c r="R251" s="11" t="s">
        <v>3772</v>
      </c>
    </row>
    <row r="252" spans="1:18" x14ac:dyDescent="0.25">
      <c r="A252" s="11" t="s">
        <v>39</v>
      </c>
      <c r="D252" s="11" t="s">
        <v>4539</v>
      </c>
      <c r="E252" s="11" t="s">
        <v>4541</v>
      </c>
      <c r="F252" s="11" t="s">
        <v>4539</v>
      </c>
      <c r="H252" s="11" t="s">
        <v>50</v>
      </c>
      <c r="I252" s="11" t="s">
        <v>51</v>
      </c>
      <c r="J252" s="11" t="s">
        <v>1600</v>
      </c>
      <c r="K252" s="11" t="s">
        <v>136</v>
      </c>
      <c r="L252" s="11" t="s">
        <v>3773</v>
      </c>
      <c r="M252" s="11" t="s">
        <v>4662</v>
      </c>
      <c r="O252" s="11" t="s">
        <v>45</v>
      </c>
      <c r="P252" s="11" t="s">
        <v>47</v>
      </c>
      <c r="Q252" s="11" t="s">
        <v>3774</v>
      </c>
      <c r="R252" s="11" t="s">
        <v>3775</v>
      </c>
    </row>
    <row r="253" spans="1:18" x14ac:dyDescent="0.25">
      <c r="A253" s="11" t="s">
        <v>39</v>
      </c>
      <c r="D253" s="11" t="s">
        <v>3274</v>
      </c>
      <c r="E253" s="11" t="s">
        <v>4543</v>
      </c>
      <c r="F253" s="11" t="s">
        <v>3274</v>
      </c>
      <c r="H253" s="11" t="s">
        <v>50</v>
      </c>
      <c r="I253" s="11" t="s">
        <v>51</v>
      </c>
      <c r="J253" s="11" t="s">
        <v>1600</v>
      </c>
      <c r="K253" s="11" t="s">
        <v>136</v>
      </c>
      <c r="L253" s="11" t="s">
        <v>3621</v>
      </c>
      <c r="M253" s="11" t="s">
        <v>4663</v>
      </c>
      <c r="O253" s="11" t="s">
        <v>45</v>
      </c>
      <c r="P253" s="11" t="s">
        <v>47</v>
      </c>
      <c r="Q253" s="11" t="s">
        <v>3776</v>
      </c>
      <c r="R253" s="11" t="s">
        <v>3777</v>
      </c>
    </row>
    <row r="254" spans="1:18" x14ac:dyDescent="0.25">
      <c r="A254" s="11" t="s">
        <v>39</v>
      </c>
      <c r="D254" s="11" t="s">
        <v>3278</v>
      </c>
      <c r="E254" s="11" t="s">
        <v>3281</v>
      </c>
      <c r="F254" s="11" t="s">
        <v>3278</v>
      </c>
      <c r="H254" s="11" t="s">
        <v>50</v>
      </c>
      <c r="I254" s="11" t="s">
        <v>51</v>
      </c>
      <c r="J254" s="11" t="s">
        <v>1600</v>
      </c>
      <c r="K254" s="11" t="s">
        <v>135</v>
      </c>
      <c r="L254" s="11" t="s">
        <v>3778</v>
      </c>
      <c r="M254" s="11" t="s">
        <v>4664</v>
      </c>
      <c r="O254" s="11" t="s">
        <v>45</v>
      </c>
      <c r="P254" s="11" t="s">
        <v>47</v>
      </c>
      <c r="Q254" s="11" t="s">
        <v>3779</v>
      </c>
      <c r="R254" s="11" t="s">
        <v>3780</v>
      </c>
    </row>
    <row r="255" spans="1:18" x14ac:dyDescent="0.25">
      <c r="A255" s="11" t="s">
        <v>39</v>
      </c>
      <c r="D255" s="11" t="s">
        <v>3278</v>
      </c>
      <c r="E255" s="11" t="s">
        <v>3391</v>
      </c>
      <c r="F255" s="11" t="s">
        <v>3278</v>
      </c>
      <c r="H255" s="11" t="s">
        <v>50</v>
      </c>
      <c r="I255" s="11" t="s">
        <v>51</v>
      </c>
      <c r="J255" s="11" t="s">
        <v>1600</v>
      </c>
      <c r="K255" s="11" t="s">
        <v>135</v>
      </c>
      <c r="L255" s="11" t="s">
        <v>3781</v>
      </c>
      <c r="M255" s="11" t="s">
        <v>4665</v>
      </c>
      <c r="O255" s="11" t="s">
        <v>45</v>
      </c>
      <c r="P255" s="11" t="s">
        <v>47</v>
      </c>
      <c r="Q255" s="11" t="s">
        <v>3782</v>
      </c>
      <c r="R255" s="11" t="s">
        <v>3783</v>
      </c>
    </row>
    <row r="256" spans="1:18" x14ac:dyDescent="0.25">
      <c r="A256" s="11" t="s">
        <v>39</v>
      </c>
      <c r="D256" s="11" t="s">
        <v>4539</v>
      </c>
      <c r="E256" s="11" t="s">
        <v>3391</v>
      </c>
      <c r="F256" s="11" t="s">
        <v>4539</v>
      </c>
      <c r="H256" s="11" t="s">
        <v>50</v>
      </c>
      <c r="I256" s="11" t="s">
        <v>51</v>
      </c>
      <c r="J256" s="11" t="s">
        <v>1600</v>
      </c>
      <c r="K256" s="11" t="s">
        <v>135</v>
      </c>
      <c r="L256" s="11" t="s">
        <v>3784</v>
      </c>
      <c r="M256" s="11" t="s">
        <v>4666</v>
      </c>
      <c r="O256" s="11" t="s">
        <v>45</v>
      </c>
      <c r="P256" s="11" t="s">
        <v>47</v>
      </c>
      <c r="Q256" s="11" t="s">
        <v>3785</v>
      </c>
      <c r="R256" s="11" t="s">
        <v>3786</v>
      </c>
    </row>
    <row r="257" spans="1:18" x14ac:dyDescent="0.25">
      <c r="A257" s="11" t="s">
        <v>39</v>
      </c>
      <c r="D257" s="11" t="s">
        <v>4548</v>
      </c>
      <c r="E257" s="11" t="s">
        <v>3391</v>
      </c>
      <c r="F257" s="11" t="s">
        <v>4548</v>
      </c>
      <c r="H257" s="11" t="s">
        <v>50</v>
      </c>
      <c r="I257" s="11" t="s">
        <v>51</v>
      </c>
      <c r="J257" s="11" t="s">
        <v>1600</v>
      </c>
      <c r="K257" s="11" t="s">
        <v>135</v>
      </c>
      <c r="L257" s="11" t="s">
        <v>3787</v>
      </c>
      <c r="M257" s="11" t="s">
        <v>4667</v>
      </c>
      <c r="O257" s="11" t="s">
        <v>45</v>
      </c>
      <c r="P257" s="11" t="s">
        <v>47</v>
      </c>
      <c r="Q257" s="11" t="s">
        <v>3788</v>
      </c>
      <c r="R257" s="11" t="s">
        <v>3789</v>
      </c>
    </row>
    <row r="258" spans="1:18" x14ac:dyDescent="0.25">
      <c r="A258" s="11" t="s">
        <v>39</v>
      </c>
      <c r="D258" s="11" t="s">
        <v>3278</v>
      </c>
      <c r="E258" s="11" t="s">
        <v>3391</v>
      </c>
      <c r="F258" s="11" t="s">
        <v>3278</v>
      </c>
      <c r="H258" s="11" t="s">
        <v>50</v>
      </c>
      <c r="I258" s="11" t="s">
        <v>51</v>
      </c>
      <c r="J258" s="11" t="s">
        <v>1600</v>
      </c>
      <c r="K258" s="11" t="s">
        <v>135</v>
      </c>
      <c r="L258" s="11" t="s">
        <v>3592</v>
      </c>
      <c r="M258" s="11" t="s">
        <v>4668</v>
      </c>
      <c r="O258" s="11" t="s">
        <v>45</v>
      </c>
      <c r="P258" s="11" t="s">
        <v>47</v>
      </c>
      <c r="Q258" s="11" t="s">
        <v>3790</v>
      </c>
      <c r="R258" s="11" t="s">
        <v>3791</v>
      </c>
    </row>
    <row r="259" spans="1:18" x14ac:dyDescent="0.25">
      <c r="A259" s="11" t="s">
        <v>39</v>
      </c>
      <c r="D259" s="11" t="s">
        <v>4545</v>
      </c>
      <c r="E259" s="11" t="s">
        <v>3391</v>
      </c>
      <c r="F259" s="11" t="s">
        <v>4545</v>
      </c>
      <c r="H259" s="11" t="s">
        <v>50</v>
      </c>
      <c r="I259" s="11" t="s">
        <v>51</v>
      </c>
      <c r="J259" s="11" t="s">
        <v>1600</v>
      </c>
      <c r="K259" s="11" t="s">
        <v>135</v>
      </c>
      <c r="L259" s="11" t="s">
        <v>3792</v>
      </c>
      <c r="M259" s="11" t="s">
        <v>4669</v>
      </c>
      <c r="O259" s="11" t="s">
        <v>45</v>
      </c>
      <c r="P259" s="11" t="s">
        <v>47</v>
      </c>
      <c r="Q259" s="11" t="s">
        <v>3793</v>
      </c>
      <c r="R259" s="11" t="s">
        <v>3794</v>
      </c>
    </row>
    <row r="260" spans="1:18" x14ac:dyDescent="0.25">
      <c r="A260" s="11" t="s">
        <v>39</v>
      </c>
      <c r="D260" s="11" t="s">
        <v>3278</v>
      </c>
      <c r="E260" s="11" t="s">
        <v>3391</v>
      </c>
      <c r="F260" s="11" t="s">
        <v>3278</v>
      </c>
      <c r="H260" s="11" t="s">
        <v>50</v>
      </c>
      <c r="I260" s="11" t="s">
        <v>51</v>
      </c>
      <c r="J260" s="11" t="s">
        <v>1600</v>
      </c>
      <c r="K260" s="11" t="s">
        <v>135</v>
      </c>
      <c r="L260" s="11" t="s">
        <v>3795</v>
      </c>
      <c r="M260" s="11" t="s">
        <v>4670</v>
      </c>
      <c r="O260" s="11" t="s">
        <v>45</v>
      </c>
      <c r="P260" s="11" t="s">
        <v>47</v>
      </c>
      <c r="Q260" s="11" t="s">
        <v>3796</v>
      </c>
      <c r="R260" s="11" t="s">
        <v>3797</v>
      </c>
    </row>
    <row r="261" spans="1:18" x14ac:dyDescent="0.25">
      <c r="A261" s="11" t="s">
        <v>39</v>
      </c>
      <c r="D261" s="11" t="s">
        <v>4548</v>
      </c>
      <c r="E261" s="11" t="s">
        <v>3391</v>
      </c>
      <c r="F261" s="11" t="s">
        <v>4548</v>
      </c>
      <c r="H261" s="11" t="s">
        <v>50</v>
      </c>
      <c r="I261" s="11" t="s">
        <v>51</v>
      </c>
      <c r="J261" s="11" t="s">
        <v>1600</v>
      </c>
      <c r="K261" s="11" t="s">
        <v>135</v>
      </c>
      <c r="L261" s="11" t="s">
        <v>3798</v>
      </c>
      <c r="M261" s="11" t="s">
        <v>4671</v>
      </c>
      <c r="O261" s="11" t="s">
        <v>45</v>
      </c>
      <c r="P261" s="11" t="s">
        <v>47</v>
      </c>
      <c r="Q261" s="11" t="s">
        <v>3799</v>
      </c>
      <c r="R261" s="11" t="s">
        <v>3800</v>
      </c>
    </row>
    <row r="262" spans="1:18" x14ac:dyDescent="0.25">
      <c r="A262" s="11" t="s">
        <v>39</v>
      </c>
      <c r="D262" s="11" t="s">
        <v>3278</v>
      </c>
      <c r="E262" s="11" t="s">
        <v>3391</v>
      </c>
      <c r="F262" s="11" t="s">
        <v>3278</v>
      </c>
      <c r="H262" s="11" t="s">
        <v>50</v>
      </c>
      <c r="I262" s="11" t="s">
        <v>51</v>
      </c>
      <c r="J262" s="11" t="s">
        <v>1600</v>
      </c>
      <c r="K262" s="11" t="s">
        <v>135</v>
      </c>
      <c r="L262" s="11" t="s">
        <v>3801</v>
      </c>
      <c r="M262" s="11" t="s">
        <v>4544</v>
      </c>
      <c r="O262" s="11" t="s">
        <v>45</v>
      </c>
      <c r="P262" s="11" t="s">
        <v>47</v>
      </c>
      <c r="Q262" s="11" t="s">
        <v>3802</v>
      </c>
      <c r="R262" s="11" t="s">
        <v>3803</v>
      </c>
    </row>
    <row r="263" spans="1:18" x14ac:dyDescent="0.25">
      <c r="A263" s="11" t="s">
        <v>39</v>
      </c>
      <c r="D263" s="11" t="s">
        <v>3278</v>
      </c>
      <c r="E263" s="11" t="s">
        <v>3391</v>
      </c>
      <c r="F263" s="11" t="s">
        <v>3278</v>
      </c>
      <c r="H263" s="11" t="s">
        <v>50</v>
      </c>
      <c r="I263" s="11" t="s">
        <v>51</v>
      </c>
      <c r="J263" s="11" t="s">
        <v>1600</v>
      </c>
      <c r="K263" s="11" t="s">
        <v>135</v>
      </c>
      <c r="L263" s="11" t="s">
        <v>3804</v>
      </c>
      <c r="M263" s="11" t="s">
        <v>4672</v>
      </c>
      <c r="O263" s="11" t="s">
        <v>45</v>
      </c>
      <c r="P263" s="11" t="s">
        <v>47</v>
      </c>
      <c r="Q263" s="11" t="s">
        <v>3805</v>
      </c>
      <c r="R263" s="11" t="s">
        <v>3806</v>
      </c>
    </row>
    <row r="264" spans="1:18" x14ac:dyDescent="0.25">
      <c r="A264" s="11" t="s">
        <v>39</v>
      </c>
      <c r="D264" s="11" t="s">
        <v>3278</v>
      </c>
      <c r="E264" s="11" t="s">
        <v>3391</v>
      </c>
      <c r="F264" s="11" t="s">
        <v>3278</v>
      </c>
      <c r="H264" s="11" t="s">
        <v>50</v>
      </c>
      <c r="I264" s="11" t="s">
        <v>51</v>
      </c>
      <c r="J264" s="11" t="s">
        <v>1600</v>
      </c>
      <c r="K264" s="11" t="s">
        <v>135</v>
      </c>
      <c r="L264" s="11" t="s">
        <v>3807</v>
      </c>
      <c r="M264" s="11" t="s">
        <v>4673</v>
      </c>
      <c r="O264" s="11" t="s">
        <v>45</v>
      </c>
      <c r="P264" s="11" t="s">
        <v>47</v>
      </c>
      <c r="Q264" s="11" t="s">
        <v>3808</v>
      </c>
      <c r="R264" s="11" t="s">
        <v>3809</v>
      </c>
    </row>
    <row r="265" spans="1:18" x14ac:dyDescent="0.25">
      <c r="A265" s="11" t="s">
        <v>39</v>
      </c>
      <c r="D265" s="11" t="s">
        <v>4591</v>
      </c>
      <c r="E265" s="11" t="s">
        <v>3250</v>
      </c>
      <c r="F265" s="11" t="s">
        <v>4591</v>
      </c>
      <c r="H265" s="11" t="s">
        <v>50</v>
      </c>
      <c r="I265" s="11" t="s">
        <v>51</v>
      </c>
      <c r="J265" s="11" t="s">
        <v>1600</v>
      </c>
      <c r="K265" s="11" t="s">
        <v>135</v>
      </c>
      <c r="L265" s="11" t="s">
        <v>3810</v>
      </c>
      <c r="M265" s="11" t="s">
        <v>4674</v>
      </c>
      <c r="O265" s="11" t="s">
        <v>45</v>
      </c>
      <c r="P265" s="11" t="s">
        <v>47</v>
      </c>
      <c r="Q265" s="11" t="s">
        <v>3811</v>
      </c>
      <c r="R265" s="11" t="s">
        <v>3812</v>
      </c>
    </row>
    <row r="266" spans="1:18" x14ac:dyDescent="0.25">
      <c r="A266" s="11" t="s">
        <v>39</v>
      </c>
      <c r="D266" s="11" t="s">
        <v>4591</v>
      </c>
      <c r="E266" s="11" t="s">
        <v>3250</v>
      </c>
      <c r="F266" s="11" t="s">
        <v>4591</v>
      </c>
      <c r="H266" s="11" t="s">
        <v>50</v>
      </c>
      <c r="I266" s="11" t="s">
        <v>51</v>
      </c>
      <c r="J266" s="11" t="s">
        <v>1600</v>
      </c>
      <c r="K266" s="11" t="s">
        <v>135</v>
      </c>
      <c r="L266" s="11" t="s">
        <v>3813</v>
      </c>
      <c r="M266" s="11" t="s">
        <v>4593</v>
      </c>
      <c r="O266" s="11" t="s">
        <v>45</v>
      </c>
      <c r="P266" s="11" t="s">
        <v>47</v>
      </c>
      <c r="Q266" s="11" t="s">
        <v>3814</v>
      </c>
      <c r="R266" s="11" t="s">
        <v>3815</v>
      </c>
    </row>
    <row r="267" spans="1:18" x14ac:dyDescent="0.25">
      <c r="A267" s="11" t="s">
        <v>39</v>
      </c>
      <c r="D267" s="11" t="s">
        <v>3274</v>
      </c>
      <c r="E267" s="11" t="s">
        <v>3250</v>
      </c>
      <c r="F267" s="11" t="s">
        <v>3392</v>
      </c>
      <c r="G267" s="11" t="s">
        <v>4597</v>
      </c>
      <c r="H267" s="11" t="s">
        <v>43</v>
      </c>
      <c r="I267" s="11" t="s">
        <v>44</v>
      </c>
      <c r="J267" s="11" t="s">
        <v>9</v>
      </c>
      <c r="K267" s="11" t="s">
        <v>135</v>
      </c>
      <c r="L267" s="11" t="s">
        <v>3723</v>
      </c>
      <c r="M267" s="11" t="s">
        <v>4598</v>
      </c>
      <c r="O267" s="11" t="s">
        <v>45</v>
      </c>
      <c r="P267" s="11" t="s">
        <v>2594</v>
      </c>
      <c r="Q267" s="11" t="s">
        <v>3816</v>
      </c>
      <c r="R267" s="11" t="s">
        <v>3817</v>
      </c>
    </row>
    <row r="268" spans="1:18" x14ac:dyDescent="0.25">
      <c r="A268" s="11" t="s">
        <v>39</v>
      </c>
      <c r="D268" s="11" t="s">
        <v>4595</v>
      </c>
      <c r="E268" s="11" t="s">
        <v>3250</v>
      </c>
      <c r="F268" s="11" t="s">
        <v>4595</v>
      </c>
      <c r="H268" s="11" t="s">
        <v>50</v>
      </c>
      <c r="I268" s="11" t="s">
        <v>51</v>
      </c>
      <c r="J268" s="11" t="s">
        <v>1600</v>
      </c>
      <c r="K268" s="11" t="s">
        <v>135</v>
      </c>
      <c r="L268" s="11" t="s">
        <v>3818</v>
      </c>
      <c r="M268" s="11" t="s">
        <v>4675</v>
      </c>
      <c r="O268" s="11" t="s">
        <v>45</v>
      </c>
      <c r="P268" s="11" t="s">
        <v>47</v>
      </c>
      <c r="Q268" s="11" t="s">
        <v>3819</v>
      </c>
      <c r="R268" s="11" t="s">
        <v>3820</v>
      </c>
    </row>
    <row r="269" spans="1:18" x14ac:dyDescent="0.25">
      <c r="A269" s="11" t="s">
        <v>39</v>
      </c>
      <c r="D269" s="11" t="s">
        <v>4676</v>
      </c>
      <c r="E269" s="11" t="s">
        <v>3250</v>
      </c>
      <c r="F269" s="11" t="s">
        <v>4676</v>
      </c>
      <c r="H269" s="11" t="s">
        <v>50</v>
      </c>
      <c r="I269" s="11" t="s">
        <v>51</v>
      </c>
      <c r="J269" s="11" t="s">
        <v>1600</v>
      </c>
      <c r="K269" s="11" t="s">
        <v>135</v>
      </c>
      <c r="L269" s="11" t="s">
        <v>3821</v>
      </c>
      <c r="M269" s="11" t="s">
        <v>4677</v>
      </c>
      <c r="O269" s="11" t="s">
        <v>45</v>
      </c>
      <c r="P269" s="11" t="s">
        <v>47</v>
      </c>
      <c r="Q269" s="11" t="s">
        <v>3822</v>
      </c>
      <c r="R269" s="11" t="s">
        <v>3823</v>
      </c>
    </row>
    <row r="270" spans="1:18" x14ac:dyDescent="0.25">
      <c r="A270" s="11" t="s">
        <v>39</v>
      </c>
      <c r="D270" s="11" t="s">
        <v>4678</v>
      </c>
      <c r="E270" s="11" t="s">
        <v>3391</v>
      </c>
      <c r="F270" s="11" t="s">
        <v>4678</v>
      </c>
      <c r="H270" s="11" t="s">
        <v>3121</v>
      </c>
      <c r="I270" s="11" t="s">
        <v>3122</v>
      </c>
      <c r="J270" s="11" t="s">
        <v>1600</v>
      </c>
      <c r="K270" s="11" t="s">
        <v>135</v>
      </c>
      <c r="L270" s="11" t="s">
        <v>3824</v>
      </c>
      <c r="M270" s="11" t="s">
        <v>4679</v>
      </c>
      <c r="O270" s="11" t="s">
        <v>45</v>
      </c>
      <c r="P270" s="11" t="s">
        <v>2928</v>
      </c>
      <c r="Q270" s="11" t="s">
        <v>3825</v>
      </c>
      <c r="R270" s="11" t="s">
        <v>3826</v>
      </c>
    </row>
    <row r="271" spans="1:18" x14ac:dyDescent="0.25">
      <c r="A271" s="11" t="s">
        <v>39</v>
      </c>
      <c r="D271" s="11" t="s">
        <v>4587</v>
      </c>
      <c r="E271" s="11" t="s">
        <v>3262</v>
      </c>
      <c r="F271" s="11" t="s">
        <v>4587</v>
      </c>
      <c r="H271" s="11" t="s">
        <v>50</v>
      </c>
      <c r="I271" s="11" t="s">
        <v>51</v>
      </c>
      <c r="J271" s="11" t="s">
        <v>1600</v>
      </c>
      <c r="K271" s="11" t="s">
        <v>135</v>
      </c>
      <c r="L271" s="11" t="s">
        <v>3827</v>
      </c>
      <c r="M271" s="11" t="s">
        <v>4672</v>
      </c>
      <c r="O271" s="11" t="s">
        <v>45</v>
      </c>
      <c r="P271" s="11" t="s">
        <v>47</v>
      </c>
      <c r="Q271" s="11" t="s">
        <v>3828</v>
      </c>
      <c r="R271" s="11" t="s">
        <v>3829</v>
      </c>
    </row>
    <row r="272" spans="1:18" x14ac:dyDescent="0.25">
      <c r="A272" s="11" t="s">
        <v>39</v>
      </c>
      <c r="D272" s="11" t="s">
        <v>3274</v>
      </c>
      <c r="E272" s="11" t="s">
        <v>3262</v>
      </c>
      <c r="F272" s="11" t="s">
        <v>3392</v>
      </c>
      <c r="G272" s="11" t="s">
        <v>4597</v>
      </c>
      <c r="H272" s="11" t="s">
        <v>43</v>
      </c>
      <c r="I272" s="11" t="s">
        <v>44</v>
      </c>
      <c r="J272" s="11" t="s">
        <v>9</v>
      </c>
      <c r="K272" s="11" t="s">
        <v>135</v>
      </c>
      <c r="L272" s="11" t="s">
        <v>3830</v>
      </c>
      <c r="M272" s="11" t="s">
        <v>4598</v>
      </c>
      <c r="O272" s="11" t="s">
        <v>45</v>
      </c>
      <c r="P272" s="11" t="s">
        <v>2594</v>
      </c>
      <c r="Q272" s="11" t="s">
        <v>3831</v>
      </c>
      <c r="R272" s="11" t="s">
        <v>3832</v>
      </c>
    </row>
    <row r="273" spans="1:18" x14ac:dyDescent="0.25">
      <c r="A273" s="11" t="s">
        <v>39</v>
      </c>
      <c r="D273" s="11" t="s">
        <v>4680</v>
      </c>
      <c r="E273" s="11" t="s">
        <v>4680</v>
      </c>
      <c r="F273" s="11" t="s">
        <v>4680</v>
      </c>
      <c r="H273" s="11" t="s">
        <v>43</v>
      </c>
      <c r="I273" s="11" t="s">
        <v>44</v>
      </c>
      <c r="J273" s="11" t="s">
        <v>1586</v>
      </c>
      <c r="K273" s="11" t="s">
        <v>135</v>
      </c>
      <c r="L273" s="11" t="s">
        <v>3559</v>
      </c>
      <c r="M273" s="11" t="s">
        <v>4681</v>
      </c>
      <c r="O273" s="11" t="s">
        <v>45</v>
      </c>
      <c r="P273" s="11" t="s">
        <v>2594</v>
      </c>
      <c r="Q273" s="11" t="s">
        <v>3833</v>
      </c>
    </row>
    <row r="274" spans="1:18" x14ac:dyDescent="0.25">
      <c r="A274" s="11" t="s">
        <v>39</v>
      </c>
      <c r="D274" s="11" t="s">
        <v>3262</v>
      </c>
      <c r="E274" s="11" t="s">
        <v>3159</v>
      </c>
      <c r="F274" s="11" t="s">
        <v>3262</v>
      </c>
      <c r="H274" s="11" t="s">
        <v>241</v>
      </c>
      <c r="I274" s="11" t="s">
        <v>242</v>
      </c>
      <c r="J274" s="11" t="s">
        <v>1600</v>
      </c>
      <c r="K274" s="11" t="s">
        <v>136</v>
      </c>
      <c r="L274" s="11" t="s">
        <v>3834</v>
      </c>
      <c r="M274" s="11" t="s">
        <v>4682</v>
      </c>
      <c r="O274" s="11" t="s">
        <v>45</v>
      </c>
      <c r="P274" s="11" t="s">
        <v>47</v>
      </c>
      <c r="Q274" s="11" t="s">
        <v>3835</v>
      </c>
      <c r="R274" s="11" t="s">
        <v>3836</v>
      </c>
    </row>
    <row r="275" spans="1:18" x14ac:dyDescent="0.25">
      <c r="A275" s="11" t="s">
        <v>39</v>
      </c>
      <c r="D275" s="11" t="s">
        <v>4683</v>
      </c>
      <c r="E275" s="11" t="s">
        <v>4683</v>
      </c>
      <c r="F275" s="11" t="s">
        <v>4683</v>
      </c>
      <c r="H275" s="11" t="s">
        <v>50</v>
      </c>
      <c r="I275" s="11" t="s">
        <v>51</v>
      </c>
      <c r="J275" s="11" t="s">
        <v>45</v>
      </c>
      <c r="K275" s="11" t="s">
        <v>135</v>
      </c>
      <c r="L275" s="11" t="s">
        <v>3837</v>
      </c>
      <c r="M275" s="11" t="s">
        <v>4684</v>
      </c>
      <c r="O275" s="11" t="s">
        <v>45</v>
      </c>
      <c r="P275" s="11" t="s">
        <v>47</v>
      </c>
      <c r="Q275" s="11" t="s">
        <v>3838</v>
      </c>
    </row>
    <row r="276" spans="1:18" x14ac:dyDescent="0.25">
      <c r="A276" s="11" t="s">
        <v>39</v>
      </c>
      <c r="D276" s="11" t="s">
        <v>3379</v>
      </c>
      <c r="E276" s="11" t="s">
        <v>3379</v>
      </c>
      <c r="F276" s="11" t="s">
        <v>3379</v>
      </c>
      <c r="H276" s="11" t="s">
        <v>50</v>
      </c>
      <c r="I276" s="11" t="s">
        <v>51</v>
      </c>
      <c r="J276" s="11" t="s">
        <v>1586</v>
      </c>
      <c r="K276" s="11" t="s">
        <v>135</v>
      </c>
      <c r="L276" s="11" t="s">
        <v>3665</v>
      </c>
      <c r="M276" s="11" t="s">
        <v>4685</v>
      </c>
      <c r="O276" s="11" t="s">
        <v>45</v>
      </c>
      <c r="P276" s="11" t="s">
        <v>47</v>
      </c>
      <c r="Q276" s="11" t="s">
        <v>3839</v>
      </c>
    </row>
    <row r="277" spans="1:18" x14ac:dyDescent="0.25">
      <c r="A277" s="11" t="s">
        <v>39</v>
      </c>
      <c r="D277" s="11" t="s">
        <v>3379</v>
      </c>
      <c r="E277" s="11" t="s">
        <v>3379</v>
      </c>
      <c r="F277" s="11" t="s">
        <v>3379</v>
      </c>
      <c r="H277" s="11" t="s">
        <v>50</v>
      </c>
      <c r="I277" s="11" t="s">
        <v>51</v>
      </c>
      <c r="J277" s="11" t="s">
        <v>1586</v>
      </c>
      <c r="K277" s="11" t="s">
        <v>135</v>
      </c>
      <c r="L277" s="11" t="s">
        <v>3665</v>
      </c>
      <c r="M277" s="11" t="s">
        <v>4686</v>
      </c>
      <c r="O277" s="11" t="s">
        <v>45</v>
      </c>
      <c r="P277" s="11" t="s">
        <v>47</v>
      </c>
      <c r="Q277" s="11" t="s">
        <v>3840</v>
      </c>
    </row>
    <row r="278" spans="1:18" x14ac:dyDescent="0.25">
      <c r="A278" s="11" t="s">
        <v>39</v>
      </c>
      <c r="D278" s="11" t="s">
        <v>4584</v>
      </c>
      <c r="E278" s="11" t="s">
        <v>4584</v>
      </c>
      <c r="F278" s="11" t="s">
        <v>4584</v>
      </c>
      <c r="H278" s="11" t="s">
        <v>50</v>
      </c>
      <c r="I278" s="11" t="s">
        <v>51</v>
      </c>
      <c r="J278" s="11" t="s">
        <v>1586</v>
      </c>
      <c r="K278" s="11" t="s">
        <v>135</v>
      </c>
      <c r="L278" s="11" t="s">
        <v>3665</v>
      </c>
      <c r="M278" s="11" t="s">
        <v>4687</v>
      </c>
      <c r="O278" s="11" t="s">
        <v>45</v>
      </c>
      <c r="P278" s="11" t="s">
        <v>47</v>
      </c>
      <c r="Q278" s="11" t="s">
        <v>3841</v>
      </c>
    </row>
    <row r="279" spans="1:18" x14ac:dyDescent="0.25">
      <c r="A279" s="11" t="s">
        <v>39</v>
      </c>
      <c r="D279" s="11" t="s">
        <v>3354</v>
      </c>
      <c r="E279" s="11" t="s">
        <v>3159</v>
      </c>
      <c r="F279" s="11" t="s">
        <v>3354</v>
      </c>
      <c r="G279" s="11" t="s">
        <v>3161</v>
      </c>
      <c r="H279" s="11" t="s">
        <v>2453</v>
      </c>
      <c r="I279" s="11" t="s">
        <v>2454</v>
      </c>
      <c r="J279" s="11" t="s">
        <v>9</v>
      </c>
      <c r="K279" s="11" t="s">
        <v>135</v>
      </c>
      <c r="L279" s="11" t="s">
        <v>3842</v>
      </c>
      <c r="M279" s="11" t="s">
        <v>4688</v>
      </c>
      <c r="O279" s="11" t="s">
        <v>45</v>
      </c>
      <c r="P279" s="11" t="s">
        <v>47</v>
      </c>
      <c r="Q279" s="11" t="s">
        <v>3843</v>
      </c>
      <c r="R279" s="11" t="s">
        <v>3844</v>
      </c>
    </row>
    <row r="280" spans="1:18" x14ac:dyDescent="0.25">
      <c r="A280" s="11" t="s">
        <v>39</v>
      </c>
      <c r="D280" s="11" t="s">
        <v>4689</v>
      </c>
      <c r="E280" s="11" t="s">
        <v>3159</v>
      </c>
      <c r="F280" s="11" t="s">
        <v>4689</v>
      </c>
      <c r="H280" s="11" t="s">
        <v>50</v>
      </c>
      <c r="I280" s="11" t="s">
        <v>51</v>
      </c>
      <c r="J280" s="11" t="s">
        <v>1600</v>
      </c>
      <c r="K280" s="11" t="s">
        <v>135</v>
      </c>
      <c r="L280" s="11" t="s">
        <v>3845</v>
      </c>
      <c r="M280" s="11" t="s">
        <v>4690</v>
      </c>
      <c r="O280" s="11" t="s">
        <v>45</v>
      </c>
      <c r="P280" s="11" t="s">
        <v>47</v>
      </c>
      <c r="Q280" s="11" t="s">
        <v>3846</v>
      </c>
      <c r="R280" s="11" t="s">
        <v>3847</v>
      </c>
    </row>
    <row r="281" spans="1:18" x14ac:dyDescent="0.25">
      <c r="A281" s="11" t="s">
        <v>39</v>
      </c>
      <c r="D281" s="11" t="s">
        <v>3167</v>
      </c>
      <c r="E281" s="11" t="s">
        <v>3159</v>
      </c>
      <c r="F281" s="11" t="s">
        <v>3387</v>
      </c>
      <c r="G281" s="11" t="s">
        <v>4691</v>
      </c>
      <c r="H281" s="11" t="s">
        <v>54</v>
      </c>
      <c r="I281" s="11" t="s">
        <v>55</v>
      </c>
      <c r="J281" s="11" t="s">
        <v>9</v>
      </c>
      <c r="K281" s="11" t="s">
        <v>135</v>
      </c>
      <c r="L281" s="11" t="s">
        <v>3848</v>
      </c>
      <c r="M281" s="11" t="s">
        <v>4692</v>
      </c>
      <c r="O281" s="11" t="s">
        <v>45</v>
      </c>
      <c r="P281" s="11" t="s">
        <v>47</v>
      </c>
      <c r="Q281" s="11" t="s">
        <v>3849</v>
      </c>
      <c r="R281" s="11" t="s">
        <v>3850</v>
      </c>
    </row>
    <row r="282" spans="1:18" x14ac:dyDescent="0.25">
      <c r="A282" s="11" t="s">
        <v>39</v>
      </c>
      <c r="D282" s="11" t="s">
        <v>3278</v>
      </c>
      <c r="E282" s="11" t="s">
        <v>3391</v>
      </c>
      <c r="F282" s="11" t="s">
        <v>3278</v>
      </c>
      <c r="H282" s="11" t="s">
        <v>50</v>
      </c>
      <c r="I282" s="11" t="s">
        <v>51</v>
      </c>
      <c r="J282" s="11" t="s">
        <v>1600</v>
      </c>
      <c r="K282" s="11" t="s">
        <v>135</v>
      </c>
      <c r="L282" s="11" t="s">
        <v>3851</v>
      </c>
      <c r="M282" s="11" t="s">
        <v>4693</v>
      </c>
      <c r="O282" s="11" t="s">
        <v>45</v>
      </c>
      <c r="P282" s="11" t="s">
        <v>47</v>
      </c>
      <c r="Q282" s="11" t="s">
        <v>3852</v>
      </c>
      <c r="R282" s="11" t="s">
        <v>3853</v>
      </c>
    </row>
    <row r="283" spans="1:18" x14ac:dyDescent="0.25">
      <c r="A283" s="11" t="s">
        <v>39</v>
      </c>
      <c r="D283" s="11" t="s">
        <v>3278</v>
      </c>
      <c r="E283" s="11" t="s">
        <v>3391</v>
      </c>
      <c r="F283" s="11" t="s">
        <v>3278</v>
      </c>
      <c r="H283" s="11" t="s">
        <v>50</v>
      </c>
      <c r="I283" s="11" t="s">
        <v>51</v>
      </c>
      <c r="J283" s="11" t="s">
        <v>1600</v>
      </c>
      <c r="K283" s="11" t="s">
        <v>135</v>
      </c>
      <c r="L283" s="11" t="s">
        <v>3854</v>
      </c>
      <c r="M283" s="11" t="s">
        <v>4694</v>
      </c>
      <c r="O283" s="11" t="s">
        <v>45</v>
      </c>
      <c r="P283" s="11" t="s">
        <v>47</v>
      </c>
      <c r="Q283" s="11" t="s">
        <v>3855</v>
      </c>
      <c r="R283" s="11" t="s">
        <v>3856</v>
      </c>
    </row>
    <row r="284" spans="1:18" x14ac:dyDescent="0.25">
      <c r="A284" s="11" t="s">
        <v>39</v>
      </c>
      <c r="D284" s="11" t="s">
        <v>3278</v>
      </c>
      <c r="E284" s="11" t="s">
        <v>3391</v>
      </c>
      <c r="F284" s="11" t="s">
        <v>3278</v>
      </c>
      <c r="H284" s="11" t="s">
        <v>50</v>
      </c>
      <c r="I284" s="11" t="s">
        <v>51</v>
      </c>
      <c r="J284" s="11" t="s">
        <v>1600</v>
      </c>
      <c r="K284" s="11" t="s">
        <v>135</v>
      </c>
      <c r="L284" s="11" t="s">
        <v>3857</v>
      </c>
      <c r="M284" s="11" t="s">
        <v>4695</v>
      </c>
      <c r="O284" s="11" t="s">
        <v>45</v>
      </c>
      <c r="P284" s="11" t="s">
        <v>47</v>
      </c>
      <c r="Q284" s="11" t="s">
        <v>3858</v>
      </c>
      <c r="R284" s="11" t="s">
        <v>3859</v>
      </c>
    </row>
    <row r="285" spans="1:18" x14ac:dyDescent="0.25">
      <c r="A285" s="11" t="s">
        <v>39</v>
      </c>
      <c r="D285" s="11" t="s">
        <v>4591</v>
      </c>
      <c r="E285" s="11" t="s">
        <v>3250</v>
      </c>
      <c r="F285" s="11" t="s">
        <v>4591</v>
      </c>
      <c r="H285" s="11" t="s">
        <v>50</v>
      </c>
      <c r="I285" s="11" t="s">
        <v>51</v>
      </c>
      <c r="J285" s="11" t="s">
        <v>1600</v>
      </c>
      <c r="K285" s="11" t="s">
        <v>135</v>
      </c>
      <c r="L285" s="11" t="s">
        <v>3860</v>
      </c>
      <c r="M285" s="11" t="s">
        <v>4660</v>
      </c>
      <c r="O285" s="11" t="s">
        <v>45</v>
      </c>
      <c r="P285" s="11" t="s">
        <v>47</v>
      </c>
      <c r="Q285" s="11" t="s">
        <v>3861</v>
      </c>
      <c r="R285" s="11" t="s">
        <v>3862</v>
      </c>
    </row>
    <row r="286" spans="1:18" x14ac:dyDescent="0.25">
      <c r="A286" s="11" t="s">
        <v>39</v>
      </c>
      <c r="D286" s="11" t="s">
        <v>4539</v>
      </c>
      <c r="E286" s="11" t="s">
        <v>3250</v>
      </c>
      <c r="F286" s="11" t="s">
        <v>4539</v>
      </c>
      <c r="H286" s="11" t="s">
        <v>50</v>
      </c>
      <c r="I286" s="11" t="s">
        <v>51</v>
      </c>
      <c r="J286" s="11" t="s">
        <v>1600</v>
      </c>
      <c r="K286" s="11" t="s">
        <v>135</v>
      </c>
      <c r="L286" s="11" t="s">
        <v>3863</v>
      </c>
      <c r="M286" s="11" t="s">
        <v>4696</v>
      </c>
      <c r="O286" s="11" t="s">
        <v>45</v>
      </c>
      <c r="P286" s="11" t="s">
        <v>47</v>
      </c>
      <c r="Q286" s="11" t="s">
        <v>3864</v>
      </c>
      <c r="R286" s="11" t="s">
        <v>3865</v>
      </c>
    </row>
    <row r="287" spans="1:18" x14ac:dyDescent="0.25">
      <c r="A287" s="11" t="s">
        <v>39</v>
      </c>
      <c r="D287" s="11" t="s">
        <v>4539</v>
      </c>
      <c r="E287" s="11" t="s">
        <v>3250</v>
      </c>
      <c r="F287" s="11" t="s">
        <v>4539</v>
      </c>
      <c r="H287" s="11" t="s">
        <v>50</v>
      </c>
      <c r="I287" s="11" t="s">
        <v>51</v>
      </c>
      <c r="J287" s="11" t="s">
        <v>1600</v>
      </c>
      <c r="K287" s="11" t="s">
        <v>135</v>
      </c>
      <c r="L287" s="11" t="s">
        <v>3866</v>
      </c>
      <c r="M287" s="11" t="s">
        <v>4697</v>
      </c>
      <c r="O287" s="11" t="s">
        <v>45</v>
      </c>
      <c r="P287" s="11" t="s">
        <v>47</v>
      </c>
      <c r="Q287" s="11" t="s">
        <v>3867</v>
      </c>
      <c r="R287" s="11" t="s">
        <v>3868</v>
      </c>
    </row>
    <row r="288" spans="1:18" x14ac:dyDescent="0.25">
      <c r="A288" s="11" t="s">
        <v>39</v>
      </c>
      <c r="D288" s="11" t="s">
        <v>4629</v>
      </c>
      <c r="E288" s="11" t="s">
        <v>3250</v>
      </c>
      <c r="F288" s="11" t="s">
        <v>4629</v>
      </c>
      <c r="H288" s="11" t="s">
        <v>50</v>
      </c>
      <c r="I288" s="11" t="s">
        <v>51</v>
      </c>
      <c r="J288" s="11" t="s">
        <v>1600</v>
      </c>
      <c r="K288" s="11" t="s">
        <v>135</v>
      </c>
      <c r="L288" s="11" t="s">
        <v>3869</v>
      </c>
      <c r="M288" s="11" t="s">
        <v>4619</v>
      </c>
      <c r="O288" s="11" t="s">
        <v>45</v>
      </c>
      <c r="P288" s="11" t="s">
        <v>47</v>
      </c>
      <c r="Q288" s="11" t="s">
        <v>3870</v>
      </c>
      <c r="R288" s="11" t="s">
        <v>3871</v>
      </c>
    </row>
    <row r="289" spans="1:18" x14ac:dyDescent="0.25">
      <c r="A289" s="11" t="s">
        <v>39</v>
      </c>
      <c r="D289" s="11" t="s">
        <v>4539</v>
      </c>
      <c r="E289" s="11" t="s">
        <v>3250</v>
      </c>
      <c r="F289" s="11" t="s">
        <v>4539</v>
      </c>
      <c r="H289" s="11" t="s">
        <v>50</v>
      </c>
      <c r="I289" s="11" t="s">
        <v>51</v>
      </c>
      <c r="J289" s="11" t="s">
        <v>1600</v>
      </c>
      <c r="K289" s="11" t="s">
        <v>135</v>
      </c>
      <c r="L289" s="11" t="s">
        <v>3872</v>
      </c>
      <c r="M289" s="11" t="s">
        <v>4698</v>
      </c>
      <c r="O289" s="11" t="s">
        <v>45</v>
      </c>
      <c r="P289" s="11" t="s">
        <v>47</v>
      </c>
      <c r="Q289" s="11" t="s">
        <v>3873</v>
      </c>
      <c r="R289" s="11" t="s">
        <v>3874</v>
      </c>
    </row>
    <row r="290" spans="1:18" x14ac:dyDescent="0.25">
      <c r="A290" s="11" t="s">
        <v>39</v>
      </c>
      <c r="D290" s="11" t="s">
        <v>4539</v>
      </c>
      <c r="E290" s="11" t="s">
        <v>3250</v>
      </c>
      <c r="F290" s="11" t="s">
        <v>4539</v>
      </c>
      <c r="H290" s="11" t="s">
        <v>50</v>
      </c>
      <c r="I290" s="11" t="s">
        <v>51</v>
      </c>
      <c r="J290" s="11" t="s">
        <v>1600</v>
      </c>
      <c r="K290" s="11" t="s">
        <v>135</v>
      </c>
      <c r="L290" s="11" t="s">
        <v>3875</v>
      </c>
      <c r="M290" s="11" t="s">
        <v>4699</v>
      </c>
      <c r="O290" s="11" t="s">
        <v>45</v>
      </c>
      <c r="P290" s="11" t="s">
        <v>47</v>
      </c>
      <c r="Q290" s="11" t="s">
        <v>3876</v>
      </c>
      <c r="R290" s="11" t="s">
        <v>3877</v>
      </c>
    </row>
    <row r="291" spans="1:18" x14ac:dyDescent="0.25">
      <c r="A291" s="11" t="s">
        <v>39</v>
      </c>
      <c r="D291" s="11" t="s">
        <v>4539</v>
      </c>
      <c r="E291" s="11" t="s">
        <v>3250</v>
      </c>
      <c r="F291" s="11" t="s">
        <v>4539</v>
      </c>
      <c r="H291" s="11" t="s">
        <v>50</v>
      </c>
      <c r="I291" s="11" t="s">
        <v>51</v>
      </c>
      <c r="J291" s="11" t="s">
        <v>1600</v>
      </c>
      <c r="K291" s="11" t="s">
        <v>135</v>
      </c>
      <c r="L291" s="11" t="s">
        <v>3878</v>
      </c>
      <c r="M291" s="11" t="s">
        <v>4700</v>
      </c>
      <c r="O291" s="11" t="s">
        <v>45</v>
      </c>
      <c r="P291" s="11" t="s">
        <v>47</v>
      </c>
      <c r="Q291" s="11" t="s">
        <v>3879</v>
      </c>
      <c r="R291" s="11" t="s">
        <v>3880</v>
      </c>
    </row>
    <row r="292" spans="1:18" x14ac:dyDescent="0.25">
      <c r="A292" s="11" t="s">
        <v>39</v>
      </c>
      <c r="D292" s="11" t="s">
        <v>3274</v>
      </c>
      <c r="E292" s="11" t="s">
        <v>3262</v>
      </c>
      <c r="F292" s="11" t="s">
        <v>3392</v>
      </c>
      <c r="G292" s="11" t="s">
        <v>4597</v>
      </c>
      <c r="H292" s="11" t="s">
        <v>43</v>
      </c>
      <c r="I292" s="11" t="s">
        <v>44</v>
      </c>
      <c r="J292" s="11" t="s">
        <v>9</v>
      </c>
      <c r="K292" s="11" t="s">
        <v>135</v>
      </c>
      <c r="L292" s="11" t="s">
        <v>3881</v>
      </c>
      <c r="M292" s="11" t="s">
        <v>4598</v>
      </c>
      <c r="O292" s="11" t="s">
        <v>45</v>
      </c>
      <c r="P292" s="11" t="s">
        <v>2594</v>
      </c>
      <c r="Q292" s="11" t="s">
        <v>3882</v>
      </c>
      <c r="R292" s="11" t="s">
        <v>3883</v>
      </c>
    </row>
    <row r="293" spans="1:18" x14ac:dyDescent="0.25">
      <c r="A293" s="11" t="s">
        <v>39</v>
      </c>
      <c r="D293" s="11" t="s">
        <v>3274</v>
      </c>
      <c r="E293" s="11" t="s">
        <v>4689</v>
      </c>
      <c r="F293" s="11" t="s">
        <v>3392</v>
      </c>
      <c r="G293" s="11" t="s">
        <v>4597</v>
      </c>
      <c r="H293" s="11" t="s">
        <v>43</v>
      </c>
      <c r="I293" s="11" t="s">
        <v>44</v>
      </c>
      <c r="J293" s="11" t="s">
        <v>9</v>
      </c>
      <c r="K293" s="11" t="s">
        <v>135</v>
      </c>
      <c r="L293" s="11" t="s">
        <v>3884</v>
      </c>
      <c r="M293" s="11" t="s">
        <v>4598</v>
      </c>
      <c r="O293" s="11" t="s">
        <v>45</v>
      </c>
      <c r="P293" s="11" t="s">
        <v>2594</v>
      </c>
      <c r="Q293" s="11" t="s">
        <v>3885</v>
      </c>
      <c r="R293" s="11" t="s">
        <v>3886</v>
      </c>
    </row>
    <row r="294" spans="1:18" x14ac:dyDescent="0.25">
      <c r="A294" s="11" t="s">
        <v>39</v>
      </c>
      <c r="D294" s="11" t="s">
        <v>4539</v>
      </c>
      <c r="E294" s="11" t="s">
        <v>3250</v>
      </c>
      <c r="F294" s="11" t="s">
        <v>4539</v>
      </c>
      <c r="H294" s="11" t="s">
        <v>50</v>
      </c>
      <c r="I294" s="11" t="s">
        <v>51</v>
      </c>
      <c r="J294" s="11" t="s">
        <v>1600</v>
      </c>
      <c r="K294" s="11" t="s">
        <v>135</v>
      </c>
      <c r="L294" s="11" t="s">
        <v>3887</v>
      </c>
      <c r="M294" s="11" t="s">
        <v>4701</v>
      </c>
      <c r="O294" s="11" t="s">
        <v>45</v>
      </c>
      <c r="P294" s="11" t="s">
        <v>47</v>
      </c>
      <c r="Q294" s="11" t="s">
        <v>3888</v>
      </c>
      <c r="R294" s="11" t="s">
        <v>3889</v>
      </c>
    </row>
    <row r="295" spans="1:18" x14ac:dyDescent="0.25">
      <c r="A295" s="11" t="s">
        <v>39</v>
      </c>
      <c r="D295" s="11" t="s">
        <v>3316</v>
      </c>
      <c r="E295" s="11" t="s">
        <v>3148</v>
      </c>
      <c r="F295" s="11" t="s">
        <v>3316</v>
      </c>
      <c r="G295" s="11" t="s">
        <v>3344</v>
      </c>
      <c r="H295" s="11" t="s">
        <v>2453</v>
      </c>
      <c r="I295" s="11" t="s">
        <v>2454</v>
      </c>
      <c r="J295" s="11" t="s">
        <v>9</v>
      </c>
      <c r="K295" s="11" t="s">
        <v>135</v>
      </c>
      <c r="L295" s="11" t="s">
        <v>3890</v>
      </c>
      <c r="M295" s="11" t="s">
        <v>4606</v>
      </c>
      <c r="O295" s="11" t="s">
        <v>45</v>
      </c>
      <c r="P295" s="11" t="s">
        <v>47</v>
      </c>
      <c r="Q295" s="11" t="s">
        <v>3891</v>
      </c>
      <c r="R295" s="11" t="s">
        <v>3892</v>
      </c>
    </row>
    <row r="296" spans="1:18" x14ac:dyDescent="0.25">
      <c r="A296" s="11" t="s">
        <v>39</v>
      </c>
      <c r="D296" s="11" t="s">
        <v>4702</v>
      </c>
      <c r="E296" s="11" t="s">
        <v>3148</v>
      </c>
      <c r="F296" s="11" t="s">
        <v>4702</v>
      </c>
      <c r="H296" s="11" t="s">
        <v>50</v>
      </c>
      <c r="I296" s="11" t="s">
        <v>51</v>
      </c>
      <c r="J296" s="11" t="s">
        <v>1600</v>
      </c>
      <c r="K296" s="11" t="s">
        <v>136</v>
      </c>
      <c r="L296" s="11" t="s">
        <v>3893</v>
      </c>
      <c r="M296" s="11" t="s">
        <v>4596</v>
      </c>
      <c r="O296" s="11" t="s">
        <v>45</v>
      </c>
      <c r="P296" s="11" t="s">
        <v>47</v>
      </c>
      <c r="Q296" s="11" t="s">
        <v>3894</v>
      </c>
      <c r="R296" s="11" t="s">
        <v>3895</v>
      </c>
    </row>
    <row r="297" spans="1:18" x14ac:dyDescent="0.25">
      <c r="A297" s="11" t="s">
        <v>39</v>
      </c>
      <c r="D297" s="11" t="s">
        <v>4605</v>
      </c>
      <c r="E297" s="11" t="s">
        <v>3159</v>
      </c>
      <c r="F297" s="11" t="s">
        <v>4605</v>
      </c>
      <c r="G297" s="11" t="s">
        <v>3148</v>
      </c>
      <c r="H297" s="11" t="s">
        <v>2453</v>
      </c>
      <c r="I297" s="11" t="s">
        <v>2454</v>
      </c>
      <c r="J297" s="11" t="s">
        <v>9</v>
      </c>
      <c r="K297" s="11" t="s">
        <v>135</v>
      </c>
      <c r="L297" s="11" t="s">
        <v>3896</v>
      </c>
      <c r="M297" s="11" t="s">
        <v>4703</v>
      </c>
      <c r="O297" s="11" t="s">
        <v>45</v>
      </c>
      <c r="P297" s="11" t="s">
        <v>47</v>
      </c>
      <c r="Q297" s="11" t="s">
        <v>3897</v>
      </c>
      <c r="R297" s="11" t="s">
        <v>3898</v>
      </c>
    </row>
    <row r="298" spans="1:18" x14ac:dyDescent="0.25">
      <c r="A298" s="11" t="s">
        <v>39</v>
      </c>
      <c r="D298" s="11" t="s">
        <v>3229</v>
      </c>
      <c r="E298" s="11" t="s">
        <v>3229</v>
      </c>
      <c r="F298" s="11" t="s">
        <v>3229</v>
      </c>
      <c r="H298" s="11" t="s">
        <v>2520</v>
      </c>
      <c r="I298" s="11" t="s">
        <v>2521</v>
      </c>
      <c r="J298" s="11" t="s">
        <v>45</v>
      </c>
      <c r="K298" s="11" t="s">
        <v>136</v>
      </c>
      <c r="L298" s="11" t="s">
        <v>3899</v>
      </c>
      <c r="M298" s="11" t="s">
        <v>4704</v>
      </c>
      <c r="O298" s="11" t="s">
        <v>45</v>
      </c>
      <c r="P298" s="11" t="s">
        <v>47</v>
      </c>
      <c r="Q298" s="11" t="s">
        <v>3900</v>
      </c>
    </row>
    <row r="299" spans="1:18" x14ac:dyDescent="0.25">
      <c r="A299" s="11" t="s">
        <v>39</v>
      </c>
      <c r="D299" s="11" t="s">
        <v>4705</v>
      </c>
      <c r="E299" s="11" t="s">
        <v>4705</v>
      </c>
      <c r="F299" s="11" t="s">
        <v>4705</v>
      </c>
      <c r="H299" s="11" t="s">
        <v>50</v>
      </c>
      <c r="I299" s="11" t="s">
        <v>51</v>
      </c>
      <c r="J299" s="11" t="s">
        <v>1586</v>
      </c>
      <c r="K299" s="11" t="s">
        <v>135</v>
      </c>
      <c r="L299" s="11" t="s">
        <v>3901</v>
      </c>
      <c r="M299" s="11" t="s">
        <v>4706</v>
      </c>
      <c r="O299" s="11" t="s">
        <v>45</v>
      </c>
      <c r="P299" s="11" t="s">
        <v>47</v>
      </c>
      <c r="Q299" s="11" t="s">
        <v>3902</v>
      </c>
    </row>
    <row r="300" spans="1:18" x14ac:dyDescent="0.25">
      <c r="A300" s="11" t="s">
        <v>39</v>
      </c>
      <c r="D300" s="11" t="s">
        <v>4707</v>
      </c>
      <c r="E300" s="11" t="s">
        <v>4707</v>
      </c>
      <c r="F300" s="11" t="s">
        <v>4707</v>
      </c>
      <c r="H300" s="11" t="s">
        <v>50</v>
      </c>
      <c r="I300" s="11" t="s">
        <v>51</v>
      </c>
      <c r="J300" s="11" t="s">
        <v>1586</v>
      </c>
      <c r="K300" s="11" t="s">
        <v>135</v>
      </c>
      <c r="L300" s="11" t="s">
        <v>3665</v>
      </c>
      <c r="M300" s="11" t="s">
        <v>4708</v>
      </c>
      <c r="O300" s="11" t="s">
        <v>45</v>
      </c>
      <c r="P300" s="11" t="s">
        <v>47</v>
      </c>
      <c r="Q300" s="11" t="s">
        <v>3903</v>
      </c>
    </row>
    <row r="301" spans="1:18" x14ac:dyDescent="0.25">
      <c r="A301" s="11" t="s">
        <v>39</v>
      </c>
      <c r="D301" s="11" t="s">
        <v>4563</v>
      </c>
      <c r="E301" s="11" t="s">
        <v>4563</v>
      </c>
      <c r="F301" s="11" t="s">
        <v>4563</v>
      </c>
      <c r="H301" s="11" t="s">
        <v>50</v>
      </c>
      <c r="I301" s="11" t="s">
        <v>51</v>
      </c>
      <c r="J301" s="11" t="s">
        <v>1586</v>
      </c>
      <c r="K301" s="11" t="s">
        <v>135</v>
      </c>
      <c r="L301" s="11" t="s">
        <v>3665</v>
      </c>
      <c r="M301" s="11" t="s">
        <v>4709</v>
      </c>
      <c r="O301" s="11" t="s">
        <v>45</v>
      </c>
      <c r="P301" s="11" t="s">
        <v>47</v>
      </c>
      <c r="Q301" s="11" t="s">
        <v>3904</v>
      </c>
    </row>
    <row r="302" spans="1:18" x14ac:dyDescent="0.25">
      <c r="A302" s="11" t="s">
        <v>39</v>
      </c>
      <c r="D302" s="11" t="s">
        <v>4503</v>
      </c>
      <c r="E302" s="11" t="s">
        <v>4503</v>
      </c>
      <c r="F302" s="11" t="s">
        <v>4503</v>
      </c>
      <c r="H302" s="11" t="s">
        <v>50</v>
      </c>
      <c r="I302" s="11" t="s">
        <v>51</v>
      </c>
      <c r="J302" s="11" t="s">
        <v>1586</v>
      </c>
      <c r="K302" s="11" t="s">
        <v>135</v>
      </c>
      <c r="L302" s="11" t="s">
        <v>3665</v>
      </c>
      <c r="M302" s="11" t="s">
        <v>4686</v>
      </c>
      <c r="O302" s="11" t="s">
        <v>45</v>
      </c>
      <c r="P302" s="11" t="s">
        <v>47</v>
      </c>
      <c r="Q302" s="11" t="s">
        <v>3905</v>
      </c>
    </row>
    <row r="303" spans="1:18" x14ac:dyDescent="0.25">
      <c r="A303" s="11" t="s">
        <v>39</v>
      </c>
      <c r="D303" s="11" t="s">
        <v>4609</v>
      </c>
      <c r="E303" s="11" t="s">
        <v>4609</v>
      </c>
      <c r="F303" s="11" t="s">
        <v>4609</v>
      </c>
      <c r="H303" s="11" t="s">
        <v>50</v>
      </c>
      <c r="I303" s="11" t="s">
        <v>51</v>
      </c>
      <c r="J303" s="11" t="s">
        <v>1586</v>
      </c>
      <c r="K303" s="11" t="s">
        <v>135</v>
      </c>
      <c r="L303" s="11" t="s">
        <v>3665</v>
      </c>
      <c r="M303" s="11" t="s">
        <v>4710</v>
      </c>
      <c r="O303" s="11" t="s">
        <v>45</v>
      </c>
      <c r="P303" s="11" t="s">
        <v>47</v>
      </c>
      <c r="Q303" s="11" t="s">
        <v>3906</v>
      </c>
    </row>
    <row r="304" spans="1:18" x14ac:dyDescent="0.25">
      <c r="A304" s="11" t="s">
        <v>39</v>
      </c>
      <c r="D304" s="11" t="s">
        <v>4584</v>
      </c>
      <c r="E304" s="11" t="s">
        <v>4584</v>
      </c>
      <c r="F304" s="11" t="s">
        <v>4584</v>
      </c>
      <c r="H304" s="11" t="s">
        <v>50</v>
      </c>
      <c r="I304" s="11" t="s">
        <v>51</v>
      </c>
      <c r="J304" s="11" t="s">
        <v>1586</v>
      </c>
      <c r="K304" s="11" t="s">
        <v>135</v>
      </c>
      <c r="L304" s="11" t="s">
        <v>3665</v>
      </c>
      <c r="M304" s="11" t="s">
        <v>4687</v>
      </c>
      <c r="O304" s="11" t="s">
        <v>45</v>
      </c>
      <c r="P304" s="11" t="s">
        <v>47</v>
      </c>
      <c r="Q304" s="11" t="s">
        <v>3907</v>
      </c>
    </row>
    <row r="305" spans="1:18" x14ac:dyDescent="0.25">
      <c r="A305" s="11" t="s">
        <v>39</v>
      </c>
      <c r="D305" s="11" t="s">
        <v>4584</v>
      </c>
      <c r="E305" s="11" t="s">
        <v>4584</v>
      </c>
      <c r="F305" s="11" t="s">
        <v>4584</v>
      </c>
      <c r="H305" s="11" t="s">
        <v>50</v>
      </c>
      <c r="I305" s="11" t="s">
        <v>51</v>
      </c>
      <c r="J305" s="11" t="s">
        <v>1586</v>
      </c>
      <c r="K305" s="11" t="s">
        <v>135</v>
      </c>
      <c r="L305" s="11" t="s">
        <v>3665</v>
      </c>
      <c r="M305" s="11" t="s">
        <v>4687</v>
      </c>
      <c r="O305" s="11" t="s">
        <v>45</v>
      </c>
      <c r="P305" s="11" t="s">
        <v>47</v>
      </c>
      <c r="Q305" s="11" t="s">
        <v>3908</v>
      </c>
    </row>
    <row r="306" spans="1:18" x14ac:dyDescent="0.25">
      <c r="A306" s="11" t="s">
        <v>39</v>
      </c>
      <c r="D306" s="11" t="s">
        <v>4615</v>
      </c>
      <c r="E306" s="11" t="s">
        <v>4615</v>
      </c>
      <c r="F306" s="11" t="s">
        <v>4615</v>
      </c>
      <c r="H306" s="11" t="s">
        <v>156</v>
      </c>
      <c r="I306" s="11" t="s">
        <v>157</v>
      </c>
      <c r="J306" s="11" t="s">
        <v>1586</v>
      </c>
      <c r="K306" s="11" t="s">
        <v>135</v>
      </c>
      <c r="L306" s="11" t="s">
        <v>3673</v>
      </c>
      <c r="M306" s="11" t="s">
        <v>4711</v>
      </c>
      <c r="O306" s="11" t="s">
        <v>45</v>
      </c>
      <c r="P306" s="11" t="s">
        <v>47</v>
      </c>
      <c r="Q306" s="11" t="s">
        <v>3909</v>
      </c>
    </row>
    <row r="307" spans="1:18" x14ac:dyDescent="0.25">
      <c r="A307" s="11" t="s">
        <v>39</v>
      </c>
      <c r="D307" s="11" t="s">
        <v>4539</v>
      </c>
      <c r="E307" s="11" t="s">
        <v>4539</v>
      </c>
      <c r="F307" s="11" t="s">
        <v>4539</v>
      </c>
      <c r="H307" s="11" t="s">
        <v>43</v>
      </c>
      <c r="I307" s="11" t="s">
        <v>44</v>
      </c>
      <c r="J307" s="11" t="s">
        <v>1586</v>
      </c>
      <c r="K307" s="11" t="s">
        <v>135</v>
      </c>
      <c r="L307" s="11" t="s">
        <v>3910</v>
      </c>
      <c r="M307" s="11" t="s">
        <v>4712</v>
      </c>
      <c r="O307" s="11" t="s">
        <v>45</v>
      </c>
      <c r="P307" s="11" t="s">
        <v>2594</v>
      </c>
      <c r="Q307" s="11" t="s">
        <v>3911</v>
      </c>
    </row>
    <row r="308" spans="1:18" x14ac:dyDescent="0.25">
      <c r="A308" s="11" t="s">
        <v>39</v>
      </c>
      <c r="D308" s="11" t="s">
        <v>4713</v>
      </c>
      <c r="E308" s="11" t="s">
        <v>4713</v>
      </c>
      <c r="F308" s="11" t="s">
        <v>4713</v>
      </c>
      <c r="H308" s="11" t="s">
        <v>50</v>
      </c>
      <c r="I308" s="11" t="s">
        <v>51</v>
      </c>
      <c r="J308" s="11" t="s">
        <v>45</v>
      </c>
      <c r="K308" s="11" t="s">
        <v>135</v>
      </c>
      <c r="L308" s="11" t="s">
        <v>3527</v>
      </c>
      <c r="M308" s="11" t="s">
        <v>4714</v>
      </c>
      <c r="O308" s="11" t="s">
        <v>45</v>
      </c>
      <c r="P308" s="11" t="s">
        <v>47</v>
      </c>
      <c r="Q308" s="11" t="s">
        <v>3912</v>
      </c>
    </row>
    <row r="309" spans="1:18" x14ac:dyDescent="0.25">
      <c r="A309" s="11" t="s">
        <v>39</v>
      </c>
      <c r="D309" s="11" t="s">
        <v>4614</v>
      </c>
      <c r="E309" s="11" t="s">
        <v>4614</v>
      </c>
      <c r="F309" s="11" t="s">
        <v>4614</v>
      </c>
      <c r="H309" s="11" t="s">
        <v>50</v>
      </c>
      <c r="I309" s="11" t="s">
        <v>51</v>
      </c>
      <c r="J309" s="11" t="s">
        <v>45</v>
      </c>
      <c r="K309" s="11" t="s">
        <v>135</v>
      </c>
      <c r="L309" s="11" t="s">
        <v>3527</v>
      </c>
      <c r="M309" s="11" t="s">
        <v>4715</v>
      </c>
      <c r="O309" s="11" t="s">
        <v>45</v>
      </c>
      <c r="P309" s="11" t="s">
        <v>47</v>
      </c>
      <c r="Q309" s="11" t="s">
        <v>3913</v>
      </c>
    </row>
    <row r="310" spans="1:18" x14ac:dyDescent="0.25">
      <c r="A310" s="11" t="s">
        <v>39</v>
      </c>
      <c r="D310" s="11" t="s">
        <v>3274</v>
      </c>
      <c r="E310" s="11" t="s">
        <v>3274</v>
      </c>
      <c r="F310" s="11" t="s">
        <v>3274</v>
      </c>
      <c r="H310" s="11" t="s">
        <v>43</v>
      </c>
      <c r="I310" s="11" t="s">
        <v>44</v>
      </c>
      <c r="J310" s="11" t="s">
        <v>1586</v>
      </c>
      <c r="K310" s="11" t="s">
        <v>135</v>
      </c>
      <c r="L310" s="11" t="s">
        <v>3914</v>
      </c>
      <c r="M310" s="11" t="s">
        <v>4716</v>
      </c>
      <c r="O310" s="11" t="s">
        <v>45</v>
      </c>
      <c r="P310" s="11" t="s">
        <v>2594</v>
      </c>
      <c r="Q310" s="11" t="s">
        <v>3915</v>
      </c>
    </row>
    <row r="311" spans="1:18" x14ac:dyDescent="0.25">
      <c r="A311" s="11" t="s">
        <v>39</v>
      </c>
      <c r="D311" s="11" t="s">
        <v>4717</v>
      </c>
      <c r="E311" s="11" t="s">
        <v>4717</v>
      </c>
      <c r="F311" s="11" t="s">
        <v>4717</v>
      </c>
      <c r="H311" s="11" t="s">
        <v>2453</v>
      </c>
      <c r="I311" s="11" t="s">
        <v>2454</v>
      </c>
      <c r="J311" s="11" t="s">
        <v>1586</v>
      </c>
      <c r="K311" s="11" t="s">
        <v>135</v>
      </c>
      <c r="L311" s="11" t="s">
        <v>3916</v>
      </c>
      <c r="M311" s="11" t="s">
        <v>4718</v>
      </c>
      <c r="O311" s="11" t="s">
        <v>45</v>
      </c>
      <c r="P311" s="11" t="s">
        <v>47</v>
      </c>
      <c r="Q311" s="11" t="s">
        <v>3917</v>
      </c>
    </row>
    <row r="312" spans="1:18" x14ac:dyDescent="0.25">
      <c r="A312" s="11" t="s">
        <v>39</v>
      </c>
      <c r="D312" s="11" t="s">
        <v>3274</v>
      </c>
      <c r="E312" s="11" t="s">
        <v>3159</v>
      </c>
      <c r="F312" s="11" t="s">
        <v>3392</v>
      </c>
      <c r="G312" s="11" t="s">
        <v>4597</v>
      </c>
      <c r="H312" s="11" t="s">
        <v>43</v>
      </c>
      <c r="I312" s="11" t="s">
        <v>44</v>
      </c>
      <c r="J312" s="11" t="s">
        <v>9</v>
      </c>
      <c r="K312" s="11" t="s">
        <v>135</v>
      </c>
      <c r="L312" s="11" t="s">
        <v>3918</v>
      </c>
      <c r="M312" s="11" t="s">
        <v>4719</v>
      </c>
      <c r="O312" s="11" t="s">
        <v>45</v>
      </c>
      <c r="P312" s="11" t="s">
        <v>2594</v>
      </c>
      <c r="Q312" s="11" t="s">
        <v>3919</v>
      </c>
      <c r="R312" s="11" t="s">
        <v>3920</v>
      </c>
    </row>
    <row r="313" spans="1:18" x14ac:dyDescent="0.25">
      <c r="A313" s="11" t="s">
        <v>39</v>
      </c>
      <c r="D313" s="11" t="s">
        <v>4689</v>
      </c>
      <c r="E313" s="11" t="s">
        <v>3159</v>
      </c>
      <c r="F313" s="11" t="s">
        <v>4689</v>
      </c>
      <c r="G313" s="11" t="s">
        <v>3255</v>
      </c>
      <c r="H313" s="11" t="s">
        <v>50</v>
      </c>
      <c r="I313" s="11" t="s">
        <v>51</v>
      </c>
      <c r="J313" s="11" t="s">
        <v>9</v>
      </c>
      <c r="K313" s="11" t="s">
        <v>135</v>
      </c>
      <c r="L313" s="11" t="s">
        <v>3845</v>
      </c>
      <c r="M313" s="11" t="s">
        <v>4720</v>
      </c>
      <c r="O313" s="11" t="s">
        <v>45</v>
      </c>
      <c r="P313" s="11" t="s">
        <v>47</v>
      </c>
      <c r="Q313" s="11" t="s">
        <v>3921</v>
      </c>
      <c r="R313" s="11" t="s">
        <v>3922</v>
      </c>
    </row>
    <row r="314" spans="1:18" x14ac:dyDescent="0.25">
      <c r="A314" s="11" t="s">
        <v>39</v>
      </c>
      <c r="D314" s="11" t="s">
        <v>3350</v>
      </c>
      <c r="E314" s="11" t="s">
        <v>3159</v>
      </c>
      <c r="F314" s="11" t="s">
        <v>4721</v>
      </c>
      <c r="G314" s="11" t="s">
        <v>4691</v>
      </c>
      <c r="H314" s="11" t="s">
        <v>54</v>
      </c>
      <c r="I314" s="11" t="s">
        <v>55</v>
      </c>
      <c r="J314" s="11" t="s">
        <v>9</v>
      </c>
      <c r="K314" s="11" t="s">
        <v>135</v>
      </c>
      <c r="L314" s="11" t="s">
        <v>3923</v>
      </c>
      <c r="M314" s="11" t="s">
        <v>4722</v>
      </c>
      <c r="O314" s="11" t="s">
        <v>45</v>
      </c>
      <c r="P314" s="11" t="s">
        <v>47</v>
      </c>
      <c r="Q314" s="11" t="s">
        <v>3924</v>
      </c>
      <c r="R314" s="11" t="s">
        <v>3925</v>
      </c>
    </row>
    <row r="315" spans="1:18" x14ac:dyDescent="0.25">
      <c r="A315" s="11" t="s">
        <v>39</v>
      </c>
      <c r="D315" s="11" t="s">
        <v>3143</v>
      </c>
      <c r="E315" s="11" t="s">
        <v>3373</v>
      </c>
      <c r="F315" s="11" t="s">
        <v>3207</v>
      </c>
      <c r="G315" s="11" t="s">
        <v>3373</v>
      </c>
      <c r="H315" s="11" t="s">
        <v>236</v>
      </c>
      <c r="I315" s="11" t="s">
        <v>237</v>
      </c>
      <c r="J315" s="11" t="s">
        <v>9</v>
      </c>
      <c r="K315" s="11" t="s">
        <v>135</v>
      </c>
      <c r="L315" s="11" t="s">
        <v>3926</v>
      </c>
      <c r="M315" s="11" t="s">
        <v>4723</v>
      </c>
      <c r="O315" s="11" t="s">
        <v>45</v>
      </c>
      <c r="P315" s="11" t="s">
        <v>46</v>
      </c>
      <c r="Q315" s="11" t="s">
        <v>3927</v>
      </c>
      <c r="R315" s="11" t="s">
        <v>3928</v>
      </c>
    </row>
    <row r="316" spans="1:18" x14ac:dyDescent="0.25">
      <c r="A316" s="11" t="s">
        <v>39</v>
      </c>
      <c r="D316" s="11" t="s">
        <v>3194</v>
      </c>
      <c r="E316" s="11" t="s">
        <v>3194</v>
      </c>
      <c r="F316" s="11" t="s">
        <v>3194</v>
      </c>
      <c r="H316" s="11" t="s">
        <v>236</v>
      </c>
      <c r="I316" s="11" t="s">
        <v>237</v>
      </c>
      <c r="J316" s="11" t="s">
        <v>1586</v>
      </c>
      <c r="K316" s="11" t="s">
        <v>135</v>
      </c>
      <c r="L316" s="11" t="s">
        <v>3929</v>
      </c>
      <c r="M316" s="11" t="s">
        <v>4724</v>
      </c>
      <c r="O316" s="11" t="s">
        <v>45</v>
      </c>
      <c r="P316" s="11" t="s">
        <v>46</v>
      </c>
      <c r="Q316" s="11" t="s">
        <v>3930</v>
      </c>
    </row>
    <row r="317" spans="1:18" x14ac:dyDescent="0.25">
      <c r="A317" s="11" t="s">
        <v>39</v>
      </c>
      <c r="D317" s="11" t="s">
        <v>3187</v>
      </c>
      <c r="E317" s="11" t="s">
        <v>3373</v>
      </c>
      <c r="F317" s="11" t="s">
        <v>3187</v>
      </c>
      <c r="G317" s="11" t="s">
        <v>3373</v>
      </c>
      <c r="H317" s="11" t="s">
        <v>3931</v>
      </c>
      <c r="I317" s="11" t="s">
        <v>3932</v>
      </c>
      <c r="J317" s="11" t="s">
        <v>9</v>
      </c>
      <c r="K317" s="11" t="s">
        <v>135</v>
      </c>
      <c r="L317" s="11" t="s">
        <v>3933</v>
      </c>
      <c r="M317" s="11" t="s">
        <v>4725</v>
      </c>
      <c r="O317" s="11" t="s">
        <v>45</v>
      </c>
      <c r="P317" s="11" t="s">
        <v>2960</v>
      </c>
      <c r="Q317" s="11" t="s">
        <v>3934</v>
      </c>
      <c r="R317" s="11" t="s">
        <v>3935</v>
      </c>
    </row>
    <row r="318" spans="1:18" x14ac:dyDescent="0.25">
      <c r="A318" s="11" t="s">
        <v>39</v>
      </c>
      <c r="D318" s="11" t="s">
        <v>3187</v>
      </c>
      <c r="E318" s="11" t="s">
        <v>3187</v>
      </c>
      <c r="F318" s="11" t="s">
        <v>3187</v>
      </c>
      <c r="H318" s="11" t="s">
        <v>3931</v>
      </c>
      <c r="I318" s="11" t="s">
        <v>3932</v>
      </c>
      <c r="J318" s="11" t="s">
        <v>1586</v>
      </c>
      <c r="K318" s="11" t="s">
        <v>135</v>
      </c>
      <c r="L318" s="11" t="s">
        <v>3936</v>
      </c>
      <c r="M318" s="11" t="s">
        <v>4726</v>
      </c>
      <c r="O318" s="11" t="s">
        <v>45</v>
      </c>
      <c r="P318" s="11" t="s">
        <v>2960</v>
      </c>
      <c r="Q318" s="11" t="s">
        <v>3937</v>
      </c>
    </row>
    <row r="319" spans="1:18" x14ac:dyDescent="0.25">
      <c r="A319" s="11" t="s">
        <v>39</v>
      </c>
      <c r="D319" s="11" t="s">
        <v>3187</v>
      </c>
      <c r="E319" s="11" t="s">
        <v>3187</v>
      </c>
      <c r="F319" s="11" t="s">
        <v>3187</v>
      </c>
      <c r="H319" s="11" t="s">
        <v>3931</v>
      </c>
      <c r="I319" s="11" t="s">
        <v>3932</v>
      </c>
      <c r="J319" s="11" t="s">
        <v>1586</v>
      </c>
      <c r="K319" s="11" t="s">
        <v>135</v>
      </c>
      <c r="L319" s="11" t="s">
        <v>3938</v>
      </c>
      <c r="M319" s="11" t="s">
        <v>4727</v>
      </c>
      <c r="O319" s="11" t="s">
        <v>45</v>
      </c>
      <c r="P319" s="11" t="s">
        <v>2960</v>
      </c>
      <c r="Q319" s="11" t="s">
        <v>3939</v>
      </c>
    </row>
    <row r="320" spans="1:18" x14ac:dyDescent="0.25">
      <c r="A320" s="11" t="s">
        <v>39</v>
      </c>
      <c r="D320" s="11" t="s">
        <v>3187</v>
      </c>
      <c r="E320" s="11" t="s">
        <v>3373</v>
      </c>
      <c r="F320" s="11" t="s">
        <v>3187</v>
      </c>
      <c r="G320" s="11" t="s">
        <v>3373</v>
      </c>
      <c r="H320" s="11" t="s">
        <v>3931</v>
      </c>
      <c r="I320" s="11" t="s">
        <v>3932</v>
      </c>
      <c r="J320" s="11" t="s">
        <v>9</v>
      </c>
      <c r="K320" s="11" t="s">
        <v>135</v>
      </c>
      <c r="L320" s="11" t="s">
        <v>3933</v>
      </c>
      <c r="M320" s="11" t="s">
        <v>4725</v>
      </c>
      <c r="O320" s="11" t="s">
        <v>45</v>
      </c>
      <c r="P320" s="11" t="s">
        <v>2960</v>
      </c>
      <c r="Q320" s="11" t="s">
        <v>3940</v>
      </c>
      <c r="R320" s="11" t="s">
        <v>3941</v>
      </c>
    </row>
    <row r="321" spans="1:18" x14ac:dyDescent="0.25">
      <c r="A321" s="11" t="s">
        <v>39</v>
      </c>
      <c r="D321" s="11" t="s">
        <v>3251</v>
      </c>
      <c r="E321" s="11" t="s">
        <v>3251</v>
      </c>
      <c r="F321" s="11" t="s">
        <v>3251</v>
      </c>
      <c r="H321" s="11" t="s">
        <v>3931</v>
      </c>
      <c r="I321" s="11" t="s">
        <v>3932</v>
      </c>
      <c r="J321" s="11" t="s">
        <v>1586</v>
      </c>
      <c r="K321" s="11" t="s">
        <v>135</v>
      </c>
      <c r="L321" s="11" t="s">
        <v>3942</v>
      </c>
      <c r="M321" s="11" t="s">
        <v>4727</v>
      </c>
      <c r="O321" s="11" t="s">
        <v>45</v>
      </c>
      <c r="P321" s="11" t="s">
        <v>2960</v>
      </c>
      <c r="Q321" s="11" t="s">
        <v>3943</v>
      </c>
    </row>
    <row r="322" spans="1:18" x14ac:dyDescent="0.25">
      <c r="A322" s="11" t="s">
        <v>39</v>
      </c>
      <c r="D322" s="11" t="s">
        <v>3183</v>
      </c>
      <c r="E322" s="11" t="s">
        <v>3285</v>
      </c>
      <c r="F322" s="11" t="s">
        <v>3183</v>
      </c>
      <c r="G322" s="11" t="s">
        <v>3190</v>
      </c>
      <c r="H322" s="11" t="s">
        <v>50</v>
      </c>
      <c r="I322" s="11" t="s">
        <v>51</v>
      </c>
      <c r="J322" s="11" t="s">
        <v>9</v>
      </c>
      <c r="K322" s="11" t="s">
        <v>135</v>
      </c>
      <c r="L322" s="11" t="s">
        <v>3944</v>
      </c>
      <c r="M322" s="11" t="s">
        <v>4728</v>
      </c>
      <c r="O322" s="11" t="s">
        <v>45</v>
      </c>
      <c r="P322" s="11" t="s">
        <v>47</v>
      </c>
      <c r="Q322" s="11" t="s">
        <v>3945</v>
      </c>
      <c r="R322" s="11" t="s">
        <v>3946</v>
      </c>
    </row>
    <row r="323" spans="1:18" x14ac:dyDescent="0.25">
      <c r="A323" s="11" t="s">
        <v>39</v>
      </c>
      <c r="D323" s="11" t="s">
        <v>3227</v>
      </c>
      <c r="E323" s="11" t="s">
        <v>3227</v>
      </c>
      <c r="F323" s="11" t="s">
        <v>3227</v>
      </c>
      <c r="H323" s="11" t="s">
        <v>54</v>
      </c>
      <c r="I323" s="11" t="s">
        <v>55</v>
      </c>
      <c r="J323" s="11" t="s">
        <v>1586</v>
      </c>
      <c r="K323" s="11" t="s">
        <v>135</v>
      </c>
      <c r="L323" s="11" t="s">
        <v>3482</v>
      </c>
      <c r="M323" s="11" t="s">
        <v>4729</v>
      </c>
      <c r="O323" s="11" t="s">
        <v>45</v>
      </c>
      <c r="P323" s="11" t="s">
        <v>47</v>
      </c>
      <c r="Q323" s="11" t="s">
        <v>3947</v>
      </c>
    </row>
    <row r="324" spans="1:18" x14ac:dyDescent="0.25">
      <c r="A324" s="11" t="s">
        <v>39</v>
      </c>
      <c r="D324" s="11" t="s">
        <v>3344</v>
      </c>
      <c r="E324" s="11" t="s">
        <v>3344</v>
      </c>
      <c r="F324" s="11" t="s">
        <v>3344</v>
      </c>
      <c r="H324" s="11" t="s">
        <v>2453</v>
      </c>
      <c r="I324" s="11" t="s">
        <v>2454</v>
      </c>
      <c r="J324" s="11" t="s">
        <v>45</v>
      </c>
      <c r="K324" s="11" t="s">
        <v>135</v>
      </c>
      <c r="L324" s="11" t="s">
        <v>3948</v>
      </c>
      <c r="M324" s="11" t="s">
        <v>4730</v>
      </c>
      <c r="O324" s="11" t="s">
        <v>45</v>
      </c>
      <c r="P324" s="11" t="s">
        <v>47</v>
      </c>
      <c r="Q324" s="11" t="s">
        <v>3949</v>
      </c>
    </row>
    <row r="325" spans="1:18" x14ac:dyDescent="0.25">
      <c r="A325" s="11" t="s">
        <v>39</v>
      </c>
      <c r="D325" s="11" t="s">
        <v>4629</v>
      </c>
      <c r="E325" s="11" t="s">
        <v>3344</v>
      </c>
      <c r="F325" s="11" t="s">
        <v>4629</v>
      </c>
      <c r="H325" s="11" t="s">
        <v>156</v>
      </c>
      <c r="I325" s="11" t="s">
        <v>157</v>
      </c>
      <c r="J325" s="11" t="s">
        <v>1600</v>
      </c>
      <c r="K325" s="11" t="s">
        <v>136</v>
      </c>
      <c r="L325" s="11" t="s">
        <v>3950</v>
      </c>
      <c r="M325" s="11" t="s">
        <v>4731</v>
      </c>
      <c r="O325" s="11" t="s">
        <v>45</v>
      </c>
      <c r="P325" s="11" t="s">
        <v>47</v>
      </c>
      <c r="Q325" s="11" t="s">
        <v>3951</v>
      </c>
      <c r="R325" s="11" t="s">
        <v>3952</v>
      </c>
    </row>
    <row r="326" spans="1:18" x14ac:dyDescent="0.25">
      <c r="A326" s="11" t="s">
        <v>39</v>
      </c>
      <c r="D326" s="11" t="s">
        <v>3264</v>
      </c>
      <c r="E326" s="11" t="s">
        <v>3264</v>
      </c>
      <c r="F326" s="11" t="s">
        <v>3264</v>
      </c>
      <c r="H326" s="11" t="s">
        <v>3068</v>
      </c>
      <c r="I326" s="11" t="s">
        <v>3069</v>
      </c>
      <c r="J326" s="11" t="s">
        <v>45</v>
      </c>
      <c r="K326" s="11" t="s">
        <v>166</v>
      </c>
      <c r="L326" s="11" t="s">
        <v>3953</v>
      </c>
      <c r="M326" s="11" t="s">
        <v>4732</v>
      </c>
      <c r="O326" s="11" t="s">
        <v>45</v>
      </c>
      <c r="P326" s="11" t="s">
        <v>3071</v>
      </c>
      <c r="Q326" s="11" t="s">
        <v>3954</v>
      </c>
    </row>
    <row r="327" spans="1:18" x14ac:dyDescent="0.25">
      <c r="A327" s="11" t="s">
        <v>39</v>
      </c>
      <c r="D327" s="11" t="s">
        <v>3333</v>
      </c>
      <c r="E327" s="11" t="s">
        <v>3294</v>
      </c>
      <c r="F327" s="11" t="s">
        <v>3333</v>
      </c>
      <c r="G327" s="11" t="s">
        <v>3243</v>
      </c>
      <c r="H327" s="11" t="s">
        <v>138</v>
      </c>
      <c r="I327" s="11" t="s">
        <v>139</v>
      </c>
      <c r="J327" s="11" t="s">
        <v>9</v>
      </c>
      <c r="K327" s="11" t="s">
        <v>136</v>
      </c>
      <c r="L327" s="11" t="s">
        <v>3955</v>
      </c>
      <c r="M327" s="11" t="s">
        <v>4733</v>
      </c>
      <c r="O327" s="11" t="s">
        <v>45</v>
      </c>
      <c r="P327" s="11" t="s">
        <v>47</v>
      </c>
      <c r="Q327" s="11" t="s">
        <v>3956</v>
      </c>
      <c r="R327" s="11" t="s">
        <v>3957</v>
      </c>
    </row>
    <row r="328" spans="1:18" x14ac:dyDescent="0.25">
      <c r="A328" s="11" t="s">
        <v>39</v>
      </c>
      <c r="D328" s="11" t="s">
        <v>3316</v>
      </c>
      <c r="E328" s="11" t="s">
        <v>3334</v>
      </c>
      <c r="F328" s="11" t="s">
        <v>3161</v>
      </c>
      <c r="G328" s="11" t="s">
        <v>3262</v>
      </c>
      <c r="H328" s="11" t="s">
        <v>2451</v>
      </c>
      <c r="I328" s="11" t="s">
        <v>2452</v>
      </c>
      <c r="J328" s="11" t="s">
        <v>9</v>
      </c>
      <c r="K328" s="11" t="s">
        <v>136</v>
      </c>
      <c r="L328" s="11" t="s">
        <v>3958</v>
      </c>
      <c r="M328" s="11" t="s">
        <v>4734</v>
      </c>
      <c r="O328" s="11" t="s">
        <v>45</v>
      </c>
      <c r="P328" s="11" t="s">
        <v>2960</v>
      </c>
      <c r="Q328" s="11" t="s">
        <v>3959</v>
      </c>
      <c r="R328" s="11" t="s">
        <v>3960</v>
      </c>
    </row>
    <row r="329" spans="1:18" x14ac:dyDescent="0.25">
      <c r="A329" s="11" t="s">
        <v>39</v>
      </c>
      <c r="D329" s="11" t="s">
        <v>3308</v>
      </c>
      <c r="E329" s="11" t="s">
        <v>3267</v>
      </c>
      <c r="F329" s="11" t="s">
        <v>4735</v>
      </c>
      <c r="H329" s="11" t="s">
        <v>2494</v>
      </c>
      <c r="I329" s="11" t="s">
        <v>2495</v>
      </c>
      <c r="J329" s="11" t="s">
        <v>1600</v>
      </c>
      <c r="K329" s="11" t="s">
        <v>136</v>
      </c>
      <c r="L329" s="11" t="s">
        <v>3961</v>
      </c>
      <c r="M329" s="11" t="s">
        <v>4736</v>
      </c>
      <c r="O329" s="11" t="s">
        <v>45</v>
      </c>
      <c r="P329" s="11" t="s">
        <v>46</v>
      </c>
      <c r="Q329" s="11" t="s">
        <v>3962</v>
      </c>
      <c r="R329" s="11" t="s">
        <v>3963</v>
      </c>
    </row>
    <row r="330" spans="1:18" x14ac:dyDescent="0.25">
      <c r="A330" s="11" t="s">
        <v>39</v>
      </c>
      <c r="D330" s="11" t="s">
        <v>3248</v>
      </c>
      <c r="E330" s="11" t="s">
        <v>3248</v>
      </c>
      <c r="F330" s="11" t="s">
        <v>3248</v>
      </c>
      <c r="H330" s="11" t="s">
        <v>2463</v>
      </c>
      <c r="I330" s="11" t="s">
        <v>2464</v>
      </c>
      <c r="J330" s="11" t="s">
        <v>45</v>
      </c>
      <c r="K330" s="11" t="s">
        <v>135</v>
      </c>
      <c r="L330" s="11" t="s">
        <v>3964</v>
      </c>
      <c r="M330" s="11" t="s">
        <v>4737</v>
      </c>
      <c r="O330" s="11" t="s">
        <v>45</v>
      </c>
      <c r="P330" s="11" t="s">
        <v>46</v>
      </c>
      <c r="Q330" s="11" t="s">
        <v>3965</v>
      </c>
    </row>
    <row r="331" spans="1:18" x14ac:dyDescent="0.25">
      <c r="A331" s="11" t="s">
        <v>39</v>
      </c>
      <c r="D331" s="11" t="s">
        <v>3247</v>
      </c>
      <c r="E331" s="11" t="s">
        <v>3145</v>
      </c>
      <c r="F331" s="11" t="s">
        <v>3334</v>
      </c>
      <c r="H331" s="11" t="s">
        <v>3042</v>
      </c>
      <c r="I331" s="11" t="s">
        <v>3043</v>
      </c>
      <c r="J331" s="11" t="s">
        <v>1600</v>
      </c>
      <c r="K331" s="11" t="s">
        <v>136</v>
      </c>
      <c r="L331" s="11" t="s">
        <v>3966</v>
      </c>
      <c r="M331" s="11" t="s">
        <v>4738</v>
      </c>
      <c r="O331" s="11" t="s">
        <v>45</v>
      </c>
      <c r="P331" s="11" t="s">
        <v>2928</v>
      </c>
      <c r="Q331" s="11" t="s">
        <v>3967</v>
      </c>
      <c r="R331" s="11" t="s">
        <v>3968</v>
      </c>
    </row>
    <row r="332" spans="1:18" x14ac:dyDescent="0.25">
      <c r="A332" s="11" t="s">
        <v>39</v>
      </c>
      <c r="D332" s="11" t="s">
        <v>4739</v>
      </c>
      <c r="E332" s="11" t="s">
        <v>4739</v>
      </c>
      <c r="F332" s="11" t="s">
        <v>4739</v>
      </c>
      <c r="H332" s="11" t="s">
        <v>2503</v>
      </c>
      <c r="I332" s="11" t="s">
        <v>2504</v>
      </c>
      <c r="J332" s="11" t="s">
        <v>45</v>
      </c>
      <c r="K332" s="11" t="s">
        <v>166</v>
      </c>
      <c r="L332" s="11" t="s">
        <v>3969</v>
      </c>
      <c r="M332" s="11" t="s">
        <v>4740</v>
      </c>
      <c r="O332" s="11" t="s">
        <v>45</v>
      </c>
      <c r="P332" s="11" t="s">
        <v>46</v>
      </c>
      <c r="Q332" s="11" t="s">
        <v>3970</v>
      </c>
    </row>
    <row r="333" spans="1:18" x14ac:dyDescent="0.25">
      <c r="A333" s="11" t="s">
        <v>39</v>
      </c>
      <c r="D333" s="11" t="s">
        <v>3156</v>
      </c>
      <c r="E333" s="11" t="s">
        <v>3156</v>
      </c>
      <c r="F333" s="11" t="s">
        <v>3156</v>
      </c>
      <c r="H333" s="11" t="s">
        <v>50</v>
      </c>
      <c r="I333" s="11" t="s">
        <v>51</v>
      </c>
      <c r="J333" s="11" t="s">
        <v>45</v>
      </c>
      <c r="K333" s="11" t="s">
        <v>136</v>
      </c>
      <c r="L333" s="11" t="s">
        <v>3971</v>
      </c>
      <c r="M333" s="11" t="s">
        <v>4741</v>
      </c>
      <c r="O333" s="11" t="s">
        <v>45</v>
      </c>
      <c r="P333" s="11" t="s">
        <v>47</v>
      </c>
      <c r="Q333" s="11" t="s">
        <v>3972</v>
      </c>
    </row>
    <row r="334" spans="1:18" x14ac:dyDescent="0.25">
      <c r="A334" s="11" t="s">
        <v>39</v>
      </c>
      <c r="D334" s="11" t="s">
        <v>4591</v>
      </c>
      <c r="E334" s="11" t="s">
        <v>4591</v>
      </c>
      <c r="F334" s="11" t="s">
        <v>4591</v>
      </c>
      <c r="H334" s="11" t="s">
        <v>50</v>
      </c>
      <c r="I334" s="11" t="s">
        <v>51</v>
      </c>
      <c r="J334" s="11" t="s">
        <v>45</v>
      </c>
      <c r="K334" s="11" t="s">
        <v>135</v>
      </c>
      <c r="L334" s="11" t="s">
        <v>3837</v>
      </c>
      <c r="M334" s="11" t="s">
        <v>4742</v>
      </c>
      <c r="O334" s="11" t="s">
        <v>45</v>
      </c>
      <c r="P334" s="11" t="s">
        <v>47</v>
      </c>
      <c r="Q334" s="11" t="s">
        <v>3973</v>
      </c>
    </row>
    <row r="335" spans="1:18" x14ac:dyDescent="0.25">
      <c r="A335" s="11" t="s">
        <v>39</v>
      </c>
      <c r="D335" s="11" t="s">
        <v>4743</v>
      </c>
      <c r="E335" s="11" t="s">
        <v>4743</v>
      </c>
      <c r="F335" s="11" t="s">
        <v>4743</v>
      </c>
      <c r="H335" s="11" t="s">
        <v>50</v>
      </c>
      <c r="I335" s="11" t="s">
        <v>51</v>
      </c>
      <c r="J335" s="11" t="s">
        <v>1586</v>
      </c>
      <c r="K335" s="11" t="s">
        <v>135</v>
      </c>
      <c r="L335" s="11" t="s">
        <v>3665</v>
      </c>
      <c r="M335" s="11" t="s">
        <v>4744</v>
      </c>
      <c r="O335" s="11" t="s">
        <v>45</v>
      </c>
      <c r="P335" s="11" t="s">
        <v>47</v>
      </c>
      <c r="Q335" s="11" t="s">
        <v>3974</v>
      </c>
    </row>
    <row r="336" spans="1:18" x14ac:dyDescent="0.25">
      <c r="A336" s="11" t="s">
        <v>39</v>
      </c>
      <c r="D336" s="11" t="s">
        <v>4584</v>
      </c>
      <c r="E336" s="11" t="s">
        <v>4584</v>
      </c>
      <c r="F336" s="11" t="s">
        <v>4584</v>
      </c>
      <c r="H336" s="11" t="s">
        <v>50</v>
      </c>
      <c r="I336" s="11" t="s">
        <v>51</v>
      </c>
      <c r="J336" s="11" t="s">
        <v>1586</v>
      </c>
      <c r="K336" s="11" t="s">
        <v>135</v>
      </c>
      <c r="L336" s="11" t="s">
        <v>3665</v>
      </c>
      <c r="M336" s="11" t="s">
        <v>4687</v>
      </c>
      <c r="O336" s="11" t="s">
        <v>45</v>
      </c>
      <c r="P336" s="11" t="s">
        <v>47</v>
      </c>
      <c r="Q336" s="11" t="s">
        <v>3975</v>
      </c>
    </row>
    <row r="337" spans="1:18" x14ac:dyDescent="0.25">
      <c r="A337" s="11" t="s">
        <v>39</v>
      </c>
      <c r="D337" s="11" t="s">
        <v>4584</v>
      </c>
      <c r="E337" s="11" t="s">
        <v>4584</v>
      </c>
      <c r="F337" s="11" t="s">
        <v>4584</v>
      </c>
      <c r="H337" s="11" t="s">
        <v>50</v>
      </c>
      <c r="I337" s="11" t="s">
        <v>51</v>
      </c>
      <c r="J337" s="11" t="s">
        <v>1586</v>
      </c>
      <c r="K337" s="11" t="s">
        <v>135</v>
      </c>
      <c r="L337" s="11" t="s">
        <v>3665</v>
      </c>
      <c r="M337" s="11" t="s">
        <v>4687</v>
      </c>
      <c r="O337" s="11" t="s">
        <v>45</v>
      </c>
      <c r="P337" s="11" t="s">
        <v>47</v>
      </c>
      <c r="Q337" s="11" t="s">
        <v>3976</v>
      </c>
    </row>
    <row r="338" spans="1:18" x14ac:dyDescent="0.25">
      <c r="A338" s="11" t="s">
        <v>39</v>
      </c>
      <c r="D338" s="11" t="s">
        <v>4745</v>
      </c>
      <c r="E338" s="11" t="s">
        <v>4745</v>
      </c>
      <c r="F338" s="11" t="s">
        <v>4745</v>
      </c>
      <c r="H338" s="11" t="s">
        <v>50</v>
      </c>
      <c r="I338" s="11" t="s">
        <v>51</v>
      </c>
      <c r="J338" s="11" t="s">
        <v>45</v>
      </c>
      <c r="K338" s="11" t="s">
        <v>135</v>
      </c>
      <c r="L338" s="11" t="s">
        <v>3977</v>
      </c>
      <c r="M338" s="11" t="s">
        <v>4746</v>
      </c>
      <c r="O338" s="11" t="s">
        <v>45</v>
      </c>
      <c r="P338" s="11" t="s">
        <v>47</v>
      </c>
      <c r="Q338" s="11" t="s">
        <v>3978</v>
      </c>
    </row>
    <row r="339" spans="1:18" x14ac:dyDescent="0.25">
      <c r="A339" s="11" t="s">
        <v>39</v>
      </c>
      <c r="D339" s="11" t="s">
        <v>4747</v>
      </c>
      <c r="E339" s="11" t="s">
        <v>4747</v>
      </c>
      <c r="F339" s="11" t="s">
        <v>4747</v>
      </c>
      <c r="H339" s="11" t="s">
        <v>43</v>
      </c>
      <c r="I339" s="11" t="s">
        <v>44</v>
      </c>
      <c r="J339" s="11" t="s">
        <v>1586</v>
      </c>
      <c r="K339" s="11" t="s">
        <v>135</v>
      </c>
      <c r="L339" s="11" t="s">
        <v>3914</v>
      </c>
      <c r="M339" s="11" t="s">
        <v>4748</v>
      </c>
      <c r="O339" s="11" t="s">
        <v>45</v>
      </c>
      <c r="P339" s="11" t="s">
        <v>2594</v>
      </c>
      <c r="Q339" s="11" t="s">
        <v>3979</v>
      </c>
    </row>
    <row r="340" spans="1:18" x14ac:dyDescent="0.25">
      <c r="A340" s="11" t="s">
        <v>39</v>
      </c>
      <c r="D340" s="11" t="s">
        <v>4749</v>
      </c>
      <c r="E340" s="11" t="s">
        <v>4749</v>
      </c>
      <c r="F340" s="11" t="s">
        <v>4749</v>
      </c>
      <c r="H340" s="11" t="s">
        <v>50</v>
      </c>
      <c r="I340" s="11" t="s">
        <v>51</v>
      </c>
      <c r="J340" s="11" t="s">
        <v>1586</v>
      </c>
      <c r="K340" s="11" t="s">
        <v>135</v>
      </c>
      <c r="L340" s="11" t="s">
        <v>3525</v>
      </c>
      <c r="M340" s="11" t="s">
        <v>4750</v>
      </c>
      <c r="O340" s="11" t="s">
        <v>45</v>
      </c>
      <c r="P340" s="11" t="s">
        <v>47</v>
      </c>
      <c r="Q340" s="11" t="s">
        <v>3980</v>
      </c>
    </row>
    <row r="341" spans="1:18" x14ac:dyDescent="0.25">
      <c r="A341" s="11" t="s">
        <v>39</v>
      </c>
      <c r="D341" s="11" t="s">
        <v>4510</v>
      </c>
      <c r="E341" s="11" t="s">
        <v>4510</v>
      </c>
      <c r="F341" s="11" t="s">
        <v>4510</v>
      </c>
      <c r="H341" s="11" t="s">
        <v>50</v>
      </c>
      <c r="I341" s="11" t="s">
        <v>51</v>
      </c>
      <c r="J341" s="11" t="s">
        <v>45</v>
      </c>
      <c r="K341" s="11" t="s">
        <v>135</v>
      </c>
      <c r="L341" s="11" t="s">
        <v>3527</v>
      </c>
      <c r="M341" s="11" t="s">
        <v>4751</v>
      </c>
      <c r="O341" s="11" t="s">
        <v>45</v>
      </c>
      <c r="P341" s="11" t="s">
        <v>47</v>
      </c>
      <c r="Q341" s="11" t="s">
        <v>3981</v>
      </c>
    </row>
    <row r="342" spans="1:18" x14ac:dyDescent="0.25">
      <c r="A342" s="11" t="s">
        <v>39</v>
      </c>
      <c r="D342" s="11" t="s">
        <v>4752</v>
      </c>
      <c r="E342" s="11" t="s">
        <v>4752</v>
      </c>
      <c r="F342" s="11" t="s">
        <v>4752</v>
      </c>
      <c r="H342" s="11" t="s">
        <v>2453</v>
      </c>
      <c r="I342" s="11" t="s">
        <v>2454</v>
      </c>
      <c r="J342" s="11" t="s">
        <v>45</v>
      </c>
      <c r="K342" s="11" t="s">
        <v>135</v>
      </c>
      <c r="L342" s="11" t="s">
        <v>3982</v>
      </c>
      <c r="M342" s="11" t="s">
        <v>4753</v>
      </c>
      <c r="O342" s="11" t="s">
        <v>45</v>
      </c>
      <c r="P342" s="11" t="s">
        <v>47</v>
      </c>
      <c r="Q342" s="11" t="s">
        <v>3983</v>
      </c>
    </row>
    <row r="343" spans="1:18" x14ac:dyDescent="0.25">
      <c r="A343" s="11" t="s">
        <v>39</v>
      </c>
      <c r="D343" s="11" t="s">
        <v>4754</v>
      </c>
      <c r="E343" s="11" t="s">
        <v>4754</v>
      </c>
      <c r="F343" s="11" t="s">
        <v>4754</v>
      </c>
      <c r="H343" s="11" t="s">
        <v>50</v>
      </c>
      <c r="I343" s="11" t="s">
        <v>51</v>
      </c>
      <c r="J343" s="11" t="s">
        <v>1586</v>
      </c>
      <c r="K343" s="11" t="s">
        <v>135</v>
      </c>
      <c r="L343" s="11" t="s">
        <v>3525</v>
      </c>
      <c r="M343" s="11" t="s">
        <v>4755</v>
      </c>
      <c r="O343" s="11" t="s">
        <v>45</v>
      </c>
      <c r="P343" s="11" t="s">
        <v>47</v>
      </c>
      <c r="Q343" s="11" t="s">
        <v>3984</v>
      </c>
    </row>
    <row r="344" spans="1:18" x14ac:dyDescent="0.25">
      <c r="A344" s="11" t="s">
        <v>39</v>
      </c>
      <c r="D344" s="11" t="s">
        <v>3144</v>
      </c>
      <c r="E344" s="11" t="s">
        <v>3159</v>
      </c>
      <c r="F344" s="11" t="s">
        <v>3144</v>
      </c>
      <c r="G344" s="11" t="s">
        <v>3174</v>
      </c>
      <c r="H344" s="11" t="s">
        <v>2453</v>
      </c>
      <c r="I344" s="11" t="s">
        <v>2454</v>
      </c>
      <c r="J344" s="11" t="s">
        <v>9</v>
      </c>
      <c r="K344" s="11" t="s">
        <v>135</v>
      </c>
      <c r="L344" s="11" t="s">
        <v>3985</v>
      </c>
      <c r="M344" s="11" t="s">
        <v>4756</v>
      </c>
      <c r="O344" s="11" t="s">
        <v>45</v>
      </c>
      <c r="P344" s="11" t="s">
        <v>47</v>
      </c>
      <c r="Q344" s="11" t="s">
        <v>3986</v>
      </c>
      <c r="R344" s="11" t="s">
        <v>3987</v>
      </c>
    </row>
    <row r="345" spans="1:18" x14ac:dyDescent="0.25">
      <c r="A345" s="11" t="s">
        <v>39</v>
      </c>
      <c r="D345" s="11" t="s">
        <v>3143</v>
      </c>
      <c r="E345" s="11" t="s">
        <v>3143</v>
      </c>
      <c r="F345" s="11" t="s">
        <v>3143</v>
      </c>
      <c r="H345" s="11" t="s">
        <v>236</v>
      </c>
      <c r="I345" s="11" t="s">
        <v>237</v>
      </c>
      <c r="J345" s="11" t="s">
        <v>1586</v>
      </c>
      <c r="K345" s="11" t="s">
        <v>135</v>
      </c>
      <c r="L345" s="11" t="s">
        <v>3988</v>
      </c>
      <c r="M345" s="11" t="s">
        <v>4757</v>
      </c>
      <c r="O345" s="11" t="s">
        <v>45</v>
      </c>
      <c r="P345" s="11" t="s">
        <v>46</v>
      </c>
      <c r="Q345" s="11" t="s">
        <v>3989</v>
      </c>
    </row>
    <row r="346" spans="1:18" x14ac:dyDescent="0.25">
      <c r="A346" s="11" t="s">
        <v>39</v>
      </c>
      <c r="D346" s="11" t="s">
        <v>3143</v>
      </c>
      <c r="E346" s="11" t="s">
        <v>3143</v>
      </c>
      <c r="F346" s="11" t="s">
        <v>3143</v>
      </c>
      <c r="H346" s="11" t="s">
        <v>236</v>
      </c>
      <c r="I346" s="11" t="s">
        <v>237</v>
      </c>
      <c r="J346" s="11" t="s">
        <v>1586</v>
      </c>
      <c r="K346" s="11" t="s">
        <v>135</v>
      </c>
      <c r="L346" s="11" t="s">
        <v>3990</v>
      </c>
      <c r="M346" s="11" t="s">
        <v>4758</v>
      </c>
      <c r="O346" s="11" t="s">
        <v>45</v>
      </c>
      <c r="P346" s="11" t="s">
        <v>46</v>
      </c>
      <c r="Q346" s="11" t="s">
        <v>3991</v>
      </c>
    </row>
    <row r="347" spans="1:18" x14ac:dyDescent="0.25">
      <c r="A347" s="11" t="s">
        <v>39</v>
      </c>
      <c r="D347" s="11" t="s">
        <v>3143</v>
      </c>
      <c r="E347" s="11" t="s">
        <v>3373</v>
      </c>
      <c r="F347" s="11" t="s">
        <v>3143</v>
      </c>
      <c r="G347" s="11" t="s">
        <v>3373</v>
      </c>
      <c r="H347" s="11" t="s">
        <v>3931</v>
      </c>
      <c r="I347" s="11" t="s">
        <v>3932</v>
      </c>
      <c r="J347" s="11" t="s">
        <v>9</v>
      </c>
      <c r="K347" s="11" t="s">
        <v>135</v>
      </c>
      <c r="L347" s="11" t="s">
        <v>3933</v>
      </c>
      <c r="M347" s="11" t="s">
        <v>1533</v>
      </c>
      <c r="O347" s="11" t="s">
        <v>45</v>
      </c>
      <c r="P347" s="11" t="s">
        <v>2960</v>
      </c>
      <c r="Q347" s="11" t="s">
        <v>3992</v>
      </c>
      <c r="R347" s="11" t="s">
        <v>3993</v>
      </c>
    </row>
    <row r="348" spans="1:18" x14ac:dyDescent="0.25">
      <c r="A348" s="11" t="s">
        <v>39</v>
      </c>
      <c r="D348" s="11" t="s">
        <v>3251</v>
      </c>
      <c r="E348" s="11" t="s">
        <v>3251</v>
      </c>
      <c r="F348" s="11" t="s">
        <v>3251</v>
      </c>
      <c r="H348" s="11" t="s">
        <v>3931</v>
      </c>
      <c r="I348" s="11" t="s">
        <v>3932</v>
      </c>
      <c r="J348" s="11" t="s">
        <v>1586</v>
      </c>
      <c r="K348" s="11" t="s">
        <v>135</v>
      </c>
      <c r="L348" s="11" t="s">
        <v>3936</v>
      </c>
      <c r="M348" s="11" t="s">
        <v>4759</v>
      </c>
      <c r="O348" s="11" t="s">
        <v>45</v>
      </c>
      <c r="P348" s="11" t="s">
        <v>2960</v>
      </c>
      <c r="Q348" s="11" t="s">
        <v>3994</v>
      </c>
    </row>
    <row r="349" spans="1:18" x14ac:dyDescent="0.25">
      <c r="A349" s="11" t="s">
        <v>39</v>
      </c>
      <c r="D349" s="11" t="s">
        <v>3251</v>
      </c>
      <c r="E349" s="11" t="s">
        <v>3373</v>
      </c>
      <c r="F349" s="11" t="s">
        <v>3251</v>
      </c>
      <c r="G349" s="11" t="s">
        <v>3373</v>
      </c>
      <c r="H349" s="11" t="s">
        <v>3931</v>
      </c>
      <c r="I349" s="11" t="s">
        <v>3932</v>
      </c>
      <c r="J349" s="11" t="s">
        <v>9</v>
      </c>
      <c r="K349" s="11" t="s">
        <v>135</v>
      </c>
      <c r="L349" s="11" t="s">
        <v>3933</v>
      </c>
      <c r="M349" s="11" t="s">
        <v>4725</v>
      </c>
      <c r="O349" s="11" t="s">
        <v>45</v>
      </c>
      <c r="P349" s="11" t="s">
        <v>2960</v>
      </c>
      <c r="Q349" s="11" t="s">
        <v>3995</v>
      </c>
      <c r="R349" s="11" t="s">
        <v>3996</v>
      </c>
    </row>
    <row r="350" spans="1:18" x14ac:dyDescent="0.25">
      <c r="A350" s="11" t="s">
        <v>39</v>
      </c>
      <c r="D350" s="11" t="s">
        <v>3143</v>
      </c>
      <c r="E350" s="11" t="s">
        <v>3373</v>
      </c>
      <c r="F350" s="11" t="s">
        <v>3143</v>
      </c>
      <c r="G350" s="11" t="s">
        <v>3373</v>
      </c>
      <c r="H350" s="11" t="s">
        <v>3931</v>
      </c>
      <c r="I350" s="11" t="s">
        <v>3932</v>
      </c>
      <c r="J350" s="11" t="s">
        <v>9</v>
      </c>
      <c r="K350" s="11" t="s">
        <v>135</v>
      </c>
      <c r="L350" s="11" t="s">
        <v>3933</v>
      </c>
      <c r="M350" s="11" t="s">
        <v>4760</v>
      </c>
      <c r="O350" s="11" t="s">
        <v>45</v>
      </c>
      <c r="P350" s="11" t="s">
        <v>2960</v>
      </c>
      <c r="Q350" s="11" t="s">
        <v>3997</v>
      </c>
      <c r="R350" s="11" t="s">
        <v>3998</v>
      </c>
    </row>
    <row r="351" spans="1:18" x14ac:dyDescent="0.25">
      <c r="A351" s="11" t="s">
        <v>39</v>
      </c>
      <c r="D351" s="11" t="s">
        <v>3187</v>
      </c>
      <c r="E351" s="11" t="s">
        <v>3187</v>
      </c>
      <c r="F351" s="11" t="s">
        <v>3187</v>
      </c>
      <c r="H351" s="11" t="s">
        <v>3931</v>
      </c>
      <c r="I351" s="11" t="s">
        <v>3932</v>
      </c>
      <c r="J351" s="11" t="s">
        <v>1586</v>
      </c>
      <c r="K351" s="11" t="s">
        <v>135</v>
      </c>
      <c r="L351" s="11" t="s">
        <v>3942</v>
      </c>
      <c r="M351" s="11" t="s">
        <v>4727</v>
      </c>
      <c r="O351" s="11" t="s">
        <v>45</v>
      </c>
      <c r="P351" s="11" t="s">
        <v>2960</v>
      </c>
      <c r="Q351" s="11" t="s">
        <v>3999</v>
      </c>
    </row>
    <row r="352" spans="1:18" x14ac:dyDescent="0.25">
      <c r="A352" s="11" t="s">
        <v>39</v>
      </c>
      <c r="D352" s="11" t="s">
        <v>3187</v>
      </c>
      <c r="E352" s="11" t="s">
        <v>3187</v>
      </c>
      <c r="F352" s="11" t="s">
        <v>3187</v>
      </c>
      <c r="H352" s="11" t="s">
        <v>3931</v>
      </c>
      <c r="I352" s="11" t="s">
        <v>3932</v>
      </c>
      <c r="J352" s="11" t="s">
        <v>1586</v>
      </c>
      <c r="K352" s="11" t="s">
        <v>135</v>
      </c>
      <c r="L352" s="11" t="s">
        <v>3942</v>
      </c>
      <c r="M352" s="11" t="s">
        <v>4761</v>
      </c>
      <c r="O352" s="11" t="s">
        <v>45</v>
      </c>
      <c r="P352" s="11" t="s">
        <v>2960</v>
      </c>
      <c r="Q352" s="11" t="s">
        <v>4000</v>
      </c>
    </row>
    <row r="353" spans="1:18" x14ac:dyDescent="0.25">
      <c r="A353" s="11" t="s">
        <v>39</v>
      </c>
      <c r="D353" s="11" t="s">
        <v>3251</v>
      </c>
      <c r="E353" s="11" t="s">
        <v>3251</v>
      </c>
      <c r="F353" s="11" t="s">
        <v>3251</v>
      </c>
      <c r="H353" s="11" t="s">
        <v>2453</v>
      </c>
      <c r="I353" s="11" t="s">
        <v>2454</v>
      </c>
      <c r="J353" s="11" t="s">
        <v>45</v>
      </c>
      <c r="K353" s="11" t="s">
        <v>135</v>
      </c>
      <c r="L353" s="11" t="s">
        <v>4001</v>
      </c>
      <c r="M353" s="11" t="s">
        <v>4762</v>
      </c>
      <c r="O353" s="11" t="s">
        <v>45</v>
      </c>
      <c r="P353" s="11" t="s">
        <v>47</v>
      </c>
      <c r="Q353" s="11" t="s">
        <v>4002</v>
      </c>
    </row>
    <row r="354" spans="1:18" x14ac:dyDescent="0.25">
      <c r="A354" s="11" t="s">
        <v>39</v>
      </c>
      <c r="D354" s="11" t="s">
        <v>3170</v>
      </c>
      <c r="E354" s="11" t="s">
        <v>3170</v>
      </c>
      <c r="F354" s="11" t="s">
        <v>3170</v>
      </c>
      <c r="H354" s="11" t="s">
        <v>50</v>
      </c>
      <c r="I354" s="11" t="s">
        <v>51</v>
      </c>
      <c r="J354" s="11" t="s">
        <v>45</v>
      </c>
      <c r="K354" s="11" t="s">
        <v>135</v>
      </c>
      <c r="L354" s="11" t="s">
        <v>3527</v>
      </c>
      <c r="M354" s="11" t="s">
        <v>4763</v>
      </c>
      <c r="O354" s="11" t="s">
        <v>45</v>
      </c>
      <c r="P354" s="11" t="s">
        <v>47</v>
      </c>
      <c r="Q354" s="11" t="s">
        <v>4003</v>
      </c>
    </row>
    <row r="355" spans="1:18" x14ac:dyDescent="0.25">
      <c r="A355" s="11" t="s">
        <v>39</v>
      </c>
      <c r="D355" s="11" t="s">
        <v>3411</v>
      </c>
      <c r="E355" s="11" t="s">
        <v>3411</v>
      </c>
      <c r="F355" s="11" t="s">
        <v>3411</v>
      </c>
      <c r="H355" s="11" t="s">
        <v>50</v>
      </c>
      <c r="I355" s="11" t="s">
        <v>51</v>
      </c>
      <c r="J355" s="11" t="s">
        <v>1586</v>
      </c>
      <c r="K355" s="11" t="s">
        <v>135</v>
      </c>
      <c r="L355" s="11" t="s">
        <v>3525</v>
      </c>
      <c r="M355" s="11" t="s">
        <v>4764</v>
      </c>
      <c r="O355" s="11" t="s">
        <v>45</v>
      </c>
      <c r="P355" s="11" t="s">
        <v>47</v>
      </c>
      <c r="Q355" s="11" t="s">
        <v>4004</v>
      </c>
    </row>
    <row r="356" spans="1:18" x14ac:dyDescent="0.25">
      <c r="A356" s="11" t="s">
        <v>39</v>
      </c>
      <c r="D356" s="11" t="s">
        <v>4765</v>
      </c>
      <c r="E356" s="11" t="s">
        <v>4765</v>
      </c>
      <c r="F356" s="11" t="s">
        <v>4765</v>
      </c>
      <c r="H356" s="11" t="s">
        <v>2453</v>
      </c>
      <c r="I356" s="11" t="s">
        <v>2454</v>
      </c>
      <c r="J356" s="11" t="s">
        <v>1586</v>
      </c>
      <c r="K356" s="11" t="s">
        <v>135</v>
      </c>
      <c r="L356" s="11" t="s">
        <v>4005</v>
      </c>
      <c r="M356" s="11" t="s">
        <v>4766</v>
      </c>
      <c r="O356" s="11" t="s">
        <v>45</v>
      </c>
      <c r="P356" s="11" t="s">
        <v>47</v>
      </c>
      <c r="Q356" s="11" t="s">
        <v>4006</v>
      </c>
    </row>
    <row r="357" spans="1:18" x14ac:dyDescent="0.25">
      <c r="A357" s="11" t="s">
        <v>39</v>
      </c>
      <c r="D357" s="11" t="s">
        <v>3281</v>
      </c>
      <c r="E357" s="11" t="s">
        <v>3367</v>
      </c>
      <c r="F357" s="11" t="s">
        <v>3341</v>
      </c>
      <c r="G357" s="11" t="s">
        <v>4767</v>
      </c>
      <c r="H357" s="11" t="s">
        <v>2451</v>
      </c>
      <c r="I357" s="11" t="s">
        <v>2452</v>
      </c>
      <c r="J357" s="11" t="s">
        <v>9</v>
      </c>
      <c r="K357" s="11" t="s">
        <v>136</v>
      </c>
      <c r="L357" s="11" t="s">
        <v>4007</v>
      </c>
      <c r="M357" s="11" t="s">
        <v>4768</v>
      </c>
      <c r="O357" s="11" t="s">
        <v>45</v>
      </c>
      <c r="P357" s="11" t="s">
        <v>2960</v>
      </c>
      <c r="Q357" s="11" t="s">
        <v>4008</v>
      </c>
      <c r="R357" s="11" t="s">
        <v>4009</v>
      </c>
    </row>
    <row r="358" spans="1:18" x14ac:dyDescent="0.25">
      <c r="A358" s="11" t="s">
        <v>39</v>
      </c>
      <c r="D358" s="11" t="s">
        <v>4595</v>
      </c>
      <c r="E358" s="11" t="s">
        <v>3334</v>
      </c>
      <c r="F358" s="11" t="s">
        <v>4769</v>
      </c>
      <c r="G358" s="11" t="s">
        <v>3273</v>
      </c>
      <c r="H358" s="11" t="s">
        <v>2451</v>
      </c>
      <c r="I358" s="11" t="s">
        <v>2452</v>
      </c>
      <c r="J358" s="11" t="s">
        <v>9</v>
      </c>
      <c r="K358" s="11" t="s">
        <v>136</v>
      </c>
      <c r="L358" s="11" t="s">
        <v>4010</v>
      </c>
      <c r="M358" s="11" t="s">
        <v>4770</v>
      </c>
      <c r="O358" s="11" t="s">
        <v>45</v>
      </c>
      <c r="P358" s="11" t="s">
        <v>2960</v>
      </c>
      <c r="Q358" s="11" t="s">
        <v>4011</v>
      </c>
      <c r="R358" s="11" t="s">
        <v>4012</v>
      </c>
    </row>
    <row r="359" spans="1:18" x14ac:dyDescent="0.25">
      <c r="A359" s="11" t="s">
        <v>39</v>
      </c>
      <c r="D359" s="11" t="s">
        <v>3294</v>
      </c>
      <c r="E359" s="11" t="s">
        <v>3294</v>
      </c>
      <c r="F359" s="11" t="s">
        <v>3294</v>
      </c>
      <c r="H359" s="11" t="s">
        <v>156</v>
      </c>
      <c r="I359" s="11" t="s">
        <v>157</v>
      </c>
      <c r="J359" s="11" t="s">
        <v>45</v>
      </c>
      <c r="K359" s="11" t="s">
        <v>136</v>
      </c>
      <c r="L359" s="11" t="s">
        <v>4013</v>
      </c>
      <c r="M359" s="11" t="s">
        <v>4771</v>
      </c>
      <c r="O359" s="11" t="s">
        <v>45</v>
      </c>
      <c r="P359" s="11" t="s">
        <v>47</v>
      </c>
      <c r="Q359" s="11" t="s">
        <v>4014</v>
      </c>
    </row>
    <row r="360" spans="1:18" x14ac:dyDescent="0.25">
      <c r="A360" s="11" t="s">
        <v>39</v>
      </c>
      <c r="D360" s="11" t="s">
        <v>3219</v>
      </c>
      <c r="E360" s="11" t="s">
        <v>3209</v>
      </c>
      <c r="F360" s="11" t="s">
        <v>3219</v>
      </c>
      <c r="G360" s="11" t="s">
        <v>3331</v>
      </c>
      <c r="H360" s="11" t="s">
        <v>50</v>
      </c>
      <c r="I360" s="11" t="s">
        <v>51</v>
      </c>
      <c r="J360" s="11" t="s">
        <v>9</v>
      </c>
      <c r="K360" s="11" t="s">
        <v>135</v>
      </c>
      <c r="L360" s="11" t="s">
        <v>4015</v>
      </c>
      <c r="M360" s="11" t="s">
        <v>4772</v>
      </c>
      <c r="O360" s="11" t="s">
        <v>45</v>
      </c>
      <c r="P360" s="11" t="s">
        <v>47</v>
      </c>
      <c r="Q360" s="11" t="s">
        <v>4016</v>
      </c>
      <c r="R360" s="11" t="s">
        <v>4017</v>
      </c>
    </row>
    <row r="361" spans="1:18" x14ac:dyDescent="0.25">
      <c r="A361" s="11" t="s">
        <v>39</v>
      </c>
      <c r="D361" s="11" t="s">
        <v>3148</v>
      </c>
      <c r="E361" s="11" t="s">
        <v>3148</v>
      </c>
      <c r="F361" s="11" t="s">
        <v>3148</v>
      </c>
      <c r="H361" s="11" t="s">
        <v>4018</v>
      </c>
      <c r="I361" s="11" t="s">
        <v>4019</v>
      </c>
      <c r="J361" s="11" t="s">
        <v>45</v>
      </c>
      <c r="K361" s="11" t="s">
        <v>136</v>
      </c>
      <c r="L361" s="11" t="s">
        <v>4020</v>
      </c>
      <c r="M361" s="11" t="s">
        <v>4773</v>
      </c>
      <c r="O361" s="11" t="s">
        <v>45</v>
      </c>
      <c r="P361" s="11" t="s">
        <v>3464</v>
      </c>
      <c r="Q361" s="11" t="s">
        <v>4021</v>
      </c>
    </row>
    <row r="362" spans="1:18" x14ac:dyDescent="0.25">
      <c r="A362" s="11" t="s">
        <v>39</v>
      </c>
      <c r="D362" s="11" t="s">
        <v>3238</v>
      </c>
      <c r="E362" s="11" t="s">
        <v>3238</v>
      </c>
      <c r="F362" s="11" t="s">
        <v>3238</v>
      </c>
      <c r="H362" s="11" t="s">
        <v>2453</v>
      </c>
      <c r="I362" s="11" t="s">
        <v>2454</v>
      </c>
      <c r="J362" s="11" t="s">
        <v>1600</v>
      </c>
      <c r="K362" s="11" t="s">
        <v>135</v>
      </c>
      <c r="L362" s="11" t="s">
        <v>4022</v>
      </c>
      <c r="M362" s="11" t="s">
        <v>4774</v>
      </c>
      <c r="O362" s="11" t="s">
        <v>45</v>
      </c>
      <c r="P362" s="11" t="s">
        <v>47</v>
      </c>
      <c r="Q362" s="11" t="s">
        <v>4023</v>
      </c>
      <c r="R362" s="11" t="s">
        <v>4024</v>
      </c>
    </row>
    <row r="363" spans="1:18" x14ac:dyDescent="0.25">
      <c r="A363" s="11" t="s">
        <v>39</v>
      </c>
      <c r="D363" s="11" t="s">
        <v>3209</v>
      </c>
      <c r="E363" s="11" t="s">
        <v>3209</v>
      </c>
      <c r="F363" s="11" t="s">
        <v>3209</v>
      </c>
      <c r="H363" s="11" t="s">
        <v>156</v>
      </c>
      <c r="I363" s="11" t="s">
        <v>157</v>
      </c>
      <c r="J363" s="11" t="s">
        <v>45</v>
      </c>
      <c r="K363" s="11" t="s">
        <v>136</v>
      </c>
      <c r="L363" s="11" t="s">
        <v>4025</v>
      </c>
      <c r="M363" s="11" t="s">
        <v>4775</v>
      </c>
      <c r="O363" s="11" t="s">
        <v>45</v>
      </c>
      <c r="P363" s="11" t="s">
        <v>47</v>
      </c>
      <c r="Q363" s="11" t="s">
        <v>4026</v>
      </c>
    </row>
    <row r="364" spans="1:18" x14ac:dyDescent="0.25">
      <c r="A364" s="11" t="s">
        <v>39</v>
      </c>
      <c r="D364" s="11" t="s">
        <v>4776</v>
      </c>
      <c r="E364" s="11" t="s">
        <v>3180</v>
      </c>
      <c r="F364" s="11" t="s">
        <v>4777</v>
      </c>
      <c r="G364" s="11" t="s">
        <v>3438</v>
      </c>
      <c r="H364" s="11" t="s">
        <v>2445</v>
      </c>
      <c r="I364" s="11" t="s">
        <v>2446</v>
      </c>
      <c r="J364" s="11" t="s">
        <v>9</v>
      </c>
      <c r="K364" s="11" t="s">
        <v>166</v>
      </c>
      <c r="L364" s="11" t="s">
        <v>4027</v>
      </c>
      <c r="M364" s="11" t="s">
        <v>4778</v>
      </c>
      <c r="O364" s="11" t="s">
        <v>45</v>
      </c>
      <c r="P364" s="11" t="s">
        <v>46</v>
      </c>
      <c r="Q364" s="11" t="s">
        <v>4028</v>
      </c>
      <c r="R364" s="11" t="s">
        <v>4029</v>
      </c>
    </row>
    <row r="365" spans="1:18" x14ac:dyDescent="0.25">
      <c r="A365" s="11" t="s">
        <v>39</v>
      </c>
      <c r="D365" s="11" t="s">
        <v>3183</v>
      </c>
      <c r="E365" s="11" t="s">
        <v>3361</v>
      </c>
      <c r="F365" s="11" t="s">
        <v>3183</v>
      </c>
      <c r="G365" s="11" t="s">
        <v>3264</v>
      </c>
      <c r="H365" s="11" t="s">
        <v>2453</v>
      </c>
      <c r="I365" s="11" t="s">
        <v>2454</v>
      </c>
      <c r="J365" s="11" t="s">
        <v>9</v>
      </c>
      <c r="K365" s="11" t="s">
        <v>135</v>
      </c>
      <c r="L365" s="11" t="s">
        <v>4030</v>
      </c>
      <c r="M365" s="11" t="s">
        <v>4779</v>
      </c>
      <c r="O365" s="11" t="s">
        <v>45</v>
      </c>
      <c r="P365" s="11" t="s">
        <v>47</v>
      </c>
      <c r="Q365" s="11" t="s">
        <v>4031</v>
      </c>
      <c r="R365" s="11" t="s">
        <v>4032</v>
      </c>
    </row>
    <row r="366" spans="1:18" x14ac:dyDescent="0.25">
      <c r="A366" s="11" t="s">
        <v>39</v>
      </c>
      <c r="D366" s="11" t="s">
        <v>3242</v>
      </c>
      <c r="E366" s="11" t="s">
        <v>3361</v>
      </c>
      <c r="F366" s="11" t="s">
        <v>3242</v>
      </c>
      <c r="G366" s="11" t="s">
        <v>3264</v>
      </c>
      <c r="H366" s="11" t="s">
        <v>2453</v>
      </c>
      <c r="I366" s="11" t="s">
        <v>2454</v>
      </c>
      <c r="J366" s="11" t="s">
        <v>9</v>
      </c>
      <c r="K366" s="11" t="s">
        <v>135</v>
      </c>
      <c r="L366" s="11" t="s">
        <v>4033</v>
      </c>
      <c r="M366" s="11" t="s">
        <v>4780</v>
      </c>
      <c r="O366" s="11" t="s">
        <v>45</v>
      </c>
      <c r="P366" s="11" t="s">
        <v>47</v>
      </c>
      <c r="Q366" s="11" t="s">
        <v>4034</v>
      </c>
      <c r="R366" s="11" t="s">
        <v>4035</v>
      </c>
    </row>
    <row r="367" spans="1:18" x14ac:dyDescent="0.25">
      <c r="A367" s="11" t="s">
        <v>39</v>
      </c>
      <c r="D367" s="11" t="s">
        <v>4781</v>
      </c>
      <c r="E367" s="11" t="s">
        <v>3361</v>
      </c>
      <c r="F367" s="11" t="s">
        <v>4782</v>
      </c>
      <c r="G367" s="11" t="s">
        <v>3233</v>
      </c>
      <c r="H367" s="11" t="s">
        <v>4036</v>
      </c>
      <c r="I367" s="11" t="s">
        <v>4037</v>
      </c>
      <c r="J367" s="11" t="s">
        <v>9</v>
      </c>
      <c r="K367" s="11" t="s">
        <v>166</v>
      </c>
      <c r="L367" s="11" t="s">
        <v>4038</v>
      </c>
      <c r="M367" s="11" t="s">
        <v>4783</v>
      </c>
      <c r="O367" s="11" t="s">
        <v>45</v>
      </c>
      <c r="P367" s="11" t="s">
        <v>46</v>
      </c>
      <c r="Q367" s="11" t="s">
        <v>4039</v>
      </c>
      <c r="R367" s="11" t="s">
        <v>4040</v>
      </c>
    </row>
    <row r="368" spans="1:18" x14ac:dyDescent="0.25">
      <c r="A368" s="11" t="s">
        <v>39</v>
      </c>
      <c r="D368" s="11" t="s">
        <v>3238</v>
      </c>
      <c r="E368" s="11" t="s">
        <v>3361</v>
      </c>
      <c r="F368" s="11" t="s">
        <v>3238</v>
      </c>
      <c r="G368" s="11" t="s">
        <v>3334</v>
      </c>
      <c r="H368" s="11" t="s">
        <v>156</v>
      </c>
      <c r="I368" s="11" t="s">
        <v>157</v>
      </c>
      <c r="J368" s="11" t="s">
        <v>9</v>
      </c>
      <c r="K368" s="11" t="s">
        <v>135</v>
      </c>
      <c r="L368" s="11" t="s">
        <v>4041</v>
      </c>
      <c r="M368" s="11" t="s">
        <v>4784</v>
      </c>
      <c r="O368" s="11" t="s">
        <v>45</v>
      </c>
      <c r="P368" s="11" t="s">
        <v>47</v>
      </c>
      <c r="Q368" s="11" t="s">
        <v>4042</v>
      </c>
      <c r="R368" s="11" t="s">
        <v>4043</v>
      </c>
    </row>
    <row r="369" spans="1:18" x14ac:dyDescent="0.25">
      <c r="A369" s="11" t="s">
        <v>39</v>
      </c>
      <c r="D369" s="11" t="s">
        <v>3238</v>
      </c>
      <c r="E369" s="11" t="s">
        <v>3361</v>
      </c>
      <c r="F369" s="11" t="s">
        <v>3238</v>
      </c>
      <c r="G369" s="11" t="s">
        <v>3334</v>
      </c>
      <c r="H369" s="11" t="s">
        <v>156</v>
      </c>
      <c r="I369" s="11" t="s">
        <v>157</v>
      </c>
      <c r="J369" s="11" t="s">
        <v>9</v>
      </c>
      <c r="K369" s="11" t="s">
        <v>135</v>
      </c>
      <c r="L369" s="11" t="s">
        <v>4044</v>
      </c>
      <c r="M369" s="11" t="s">
        <v>4784</v>
      </c>
      <c r="O369" s="11" t="s">
        <v>45</v>
      </c>
      <c r="P369" s="11" t="s">
        <v>47</v>
      </c>
      <c r="Q369" s="11" t="s">
        <v>4045</v>
      </c>
      <c r="R369" s="11" t="s">
        <v>4046</v>
      </c>
    </row>
    <row r="370" spans="1:18" x14ac:dyDescent="0.25">
      <c r="A370" s="11" t="s">
        <v>39</v>
      </c>
      <c r="D370" s="11" t="s">
        <v>3238</v>
      </c>
      <c r="E370" s="11" t="s">
        <v>3361</v>
      </c>
      <c r="F370" s="11" t="s">
        <v>3238</v>
      </c>
      <c r="G370" s="11" t="s">
        <v>3334</v>
      </c>
      <c r="H370" s="11" t="s">
        <v>156</v>
      </c>
      <c r="I370" s="11" t="s">
        <v>157</v>
      </c>
      <c r="J370" s="11" t="s">
        <v>9</v>
      </c>
      <c r="K370" s="11" t="s">
        <v>135</v>
      </c>
      <c r="L370" s="11" t="s">
        <v>4047</v>
      </c>
      <c r="M370" s="11" t="s">
        <v>4784</v>
      </c>
      <c r="O370" s="11" t="s">
        <v>45</v>
      </c>
      <c r="P370" s="11" t="s">
        <v>47</v>
      </c>
      <c r="Q370" s="11" t="s">
        <v>4048</v>
      </c>
      <c r="R370" s="11" t="s">
        <v>4049</v>
      </c>
    </row>
    <row r="371" spans="1:18" x14ac:dyDescent="0.25">
      <c r="A371" s="11" t="s">
        <v>39</v>
      </c>
      <c r="D371" s="11" t="s">
        <v>3231</v>
      </c>
      <c r="E371" s="11" t="s">
        <v>3361</v>
      </c>
      <c r="F371" s="11" t="s">
        <v>3231</v>
      </c>
      <c r="G371" s="11" t="s">
        <v>3264</v>
      </c>
      <c r="H371" s="11" t="s">
        <v>50</v>
      </c>
      <c r="I371" s="11" t="s">
        <v>51</v>
      </c>
      <c r="J371" s="11" t="s">
        <v>9</v>
      </c>
      <c r="K371" s="11" t="s">
        <v>135</v>
      </c>
      <c r="L371" s="11" t="s">
        <v>4050</v>
      </c>
      <c r="M371" s="11" t="s">
        <v>4785</v>
      </c>
      <c r="O371" s="11" t="s">
        <v>45</v>
      </c>
      <c r="P371" s="11" t="s">
        <v>47</v>
      </c>
      <c r="Q371" s="11" t="s">
        <v>4051</v>
      </c>
      <c r="R371" s="11" t="s">
        <v>4052</v>
      </c>
    </row>
    <row r="372" spans="1:18" x14ac:dyDescent="0.25">
      <c r="A372" s="11" t="s">
        <v>39</v>
      </c>
      <c r="D372" s="11" t="s">
        <v>3308</v>
      </c>
      <c r="E372" s="11" t="s">
        <v>3361</v>
      </c>
      <c r="F372" s="11" t="s">
        <v>3308</v>
      </c>
      <c r="G372" s="11" t="s">
        <v>3334</v>
      </c>
      <c r="H372" s="11" t="s">
        <v>50</v>
      </c>
      <c r="I372" s="11" t="s">
        <v>51</v>
      </c>
      <c r="J372" s="11" t="s">
        <v>9</v>
      </c>
      <c r="K372" s="11" t="s">
        <v>135</v>
      </c>
      <c r="L372" s="11" t="s">
        <v>4053</v>
      </c>
      <c r="M372" s="11" t="s">
        <v>4786</v>
      </c>
      <c r="O372" s="11" t="s">
        <v>45</v>
      </c>
      <c r="P372" s="11" t="s">
        <v>47</v>
      </c>
      <c r="Q372" s="11" t="s">
        <v>4054</v>
      </c>
      <c r="R372" s="11" t="s">
        <v>4055</v>
      </c>
    </row>
    <row r="373" spans="1:18" x14ac:dyDescent="0.25">
      <c r="A373" s="11" t="s">
        <v>39</v>
      </c>
      <c r="D373" s="11" t="s">
        <v>3367</v>
      </c>
      <c r="E373" s="11" t="s">
        <v>3361</v>
      </c>
      <c r="F373" s="11" t="s">
        <v>3401</v>
      </c>
      <c r="G373" s="11" t="s">
        <v>3367</v>
      </c>
      <c r="H373" s="11" t="s">
        <v>2472</v>
      </c>
      <c r="I373" s="11" t="s">
        <v>2473</v>
      </c>
      <c r="J373" s="11" t="s">
        <v>9</v>
      </c>
      <c r="K373" s="11" t="s">
        <v>135</v>
      </c>
      <c r="L373" s="11" t="s">
        <v>4056</v>
      </c>
      <c r="M373" s="11" t="s">
        <v>4787</v>
      </c>
      <c r="O373" s="11" t="s">
        <v>45</v>
      </c>
      <c r="P373" s="11" t="s">
        <v>46</v>
      </c>
      <c r="Q373" s="11" t="s">
        <v>4057</v>
      </c>
      <c r="R373" s="11" t="s">
        <v>4058</v>
      </c>
    </row>
    <row r="374" spans="1:18" x14ac:dyDescent="0.25">
      <c r="A374" s="11" t="s">
        <v>39</v>
      </c>
      <c r="D374" s="11" t="s">
        <v>3244</v>
      </c>
      <c r="E374" s="11" t="s">
        <v>3361</v>
      </c>
      <c r="F374" s="11" t="s">
        <v>3335</v>
      </c>
      <c r="G374" s="11" t="s">
        <v>3264</v>
      </c>
      <c r="H374" s="11" t="s">
        <v>43</v>
      </c>
      <c r="I374" s="11" t="s">
        <v>44</v>
      </c>
      <c r="J374" s="11" t="s">
        <v>9</v>
      </c>
      <c r="K374" s="11" t="s">
        <v>135</v>
      </c>
      <c r="L374" s="11" t="s">
        <v>4059</v>
      </c>
      <c r="M374" s="11" t="s">
        <v>4788</v>
      </c>
      <c r="O374" s="11" t="s">
        <v>45</v>
      </c>
      <c r="P374" s="11" t="s">
        <v>2594</v>
      </c>
      <c r="Q374" s="11" t="s">
        <v>4060</v>
      </c>
      <c r="R374" s="11" t="s">
        <v>4061</v>
      </c>
    </row>
    <row r="375" spans="1:18" x14ac:dyDescent="0.25">
      <c r="A375" s="11" t="s">
        <v>39</v>
      </c>
      <c r="D375" s="11" t="s">
        <v>3244</v>
      </c>
      <c r="E375" s="11" t="s">
        <v>3361</v>
      </c>
      <c r="F375" s="11" t="s">
        <v>3335</v>
      </c>
      <c r="G375" s="11" t="s">
        <v>3264</v>
      </c>
      <c r="H375" s="11" t="s">
        <v>43</v>
      </c>
      <c r="I375" s="11" t="s">
        <v>44</v>
      </c>
      <c r="J375" s="11" t="s">
        <v>9</v>
      </c>
      <c r="K375" s="11" t="s">
        <v>135</v>
      </c>
      <c r="L375" s="11" t="s">
        <v>4062</v>
      </c>
      <c r="M375" s="11" t="s">
        <v>4788</v>
      </c>
      <c r="O375" s="11" t="s">
        <v>45</v>
      </c>
      <c r="P375" s="11" t="s">
        <v>2594</v>
      </c>
      <c r="Q375" s="11" t="s">
        <v>4063</v>
      </c>
      <c r="R375" s="11" t="s">
        <v>4064</v>
      </c>
    </row>
    <row r="376" spans="1:18" x14ac:dyDescent="0.25">
      <c r="A376" s="11" t="s">
        <v>39</v>
      </c>
      <c r="D376" s="11" t="s">
        <v>3244</v>
      </c>
      <c r="E376" s="11" t="s">
        <v>3361</v>
      </c>
      <c r="F376" s="11" t="s">
        <v>3335</v>
      </c>
      <c r="G376" s="11" t="s">
        <v>3331</v>
      </c>
      <c r="H376" s="11" t="s">
        <v>43</v>
      </c>
      <c r="I376" s="11" t="s">
        <v>44</v>
      </c>
      <c r="J376" s="11" t="s">
        <v>9</v>
      </c>
      <c r="K376" s="11" t="s">
        <v>135</v>
      </c>
      <c r="L376" s="11" t="s">
        <v>4065</v>
      </c>
      <c r="M376" s="11" t="s">
        <v>4789</v>
      </c>
      <c r="O376" s="11" t="s">
        <v>45</v>
      </c>
      <c r="P376" s="11" t="s">
        <v>2594</v>
      </c>
      <c r="Q376" s="11" t="s">
        <v>4066</v>
      </c>
      <c r="R376" s="11" t="s">
        <v>4067</v>
      </c>
    </row>
    <row r="377" spans="1:18" x14ac:dyDescent="0.25">
      <c r="A377" s="11" t="s">
        <v>39</v>
      </c>
      <c r="D377" s="11" t="s">
        <v>3244</v>
      </c>
      <c r="E377" s="11" t="s">
        <v>3361</v>
      </c>
      <c r="F377" s="11" t="s">
        <v>3335</v>
      </c>
      <c r="G377" s="11" t="s">
        <v>3264</v>
      </c>
      <c r="H377" s="11" t="s">
        <v>43</v>
      </c>
      <c r="I377" s="11" t="s">
        <v>44</v>
      </c>
      <c r="J377" s="11" t="s">
        <v>9</v>
      </c>
      <c r="K377" s="11" t="s">
        <v>135</v>
      </c>
      <c r="L377" s="11" t="s">
        <v>4068</v>
      </c>
      <c r="M377" s="11" t="s">
        <v>4790</v>
      </c>
      <c r="O377" s="11" t="s">
        <v>45</v>
      </c>
      <c r="P377" s="11" t="s">
        <v>2594</v>
      </c>
      <c r="Q377" s="11" t="s">
        <v>4069</v>
      </c>
      <c r="R377" s="11" t="s">
        <v>4070</v>
      </c>
    </row>
    <row r="378" spans="1:18" x14ac:dyDescent="0.25">
      <c r="A378" s="11" t="s">
        <v>39</v>
      </c>
      <c r="D378" s="11" t="s">
        <v>3244</v>
      </c>
      <c r="E378" s="11" t="s">
        <v>3361</v>
      </c>
      <c r="F378" s="11" t="s">
        <v>3335</v>
      </c>
      <c r="G378" s="11" t="s">
        <v>3264</v>
      </c>
      <c r="H378" s="11" t="s">
        <v>43</v>
      </c>
      <c r="I378" s="11" t="s">
        <v>44</v>
      </c>
      <c r="J378" s="11" t="s">
        <v>9</v>
      </c>
      <c r="K378" s="11" t="s">
        <v>135</v>
      </c>
      <c r="L378" s="11" t="s">
        <v>4071</v>
      </c>
      <c r="M378" s="11" t="s">
        <v>4788</v>
      </c>
      <c r="O378" s="11" t="s">
        <v>45</v>
      </c>
      <c r="P378" s="11" t="s">
        <v>2594</v>
      </c>
      <c r="Q378" s="11" t="s">
        <v>4072</v>
      </c>
      <c r="R378" s="11" t="s">
        <v>4073</v>
      </c>
    </row>
    <row r="379" spans="1:18" x14ac:dyDescent="0.25">
      <c r="A379" s="11" t="s">
        <v>39</v>
      </c>
      <c r="D379" s="11" t="s">
        <v>3244</v>
      </c>
      <c r="E379" s="11" t="s">
        <v>3361</v>
      </c>
      <c r="F379" s="11" t="s">
        <v>3335</v>
      </c>
      <c r="G379" s="11" t="s">
        <v>3264</v>
      </c>
      <c r="H379" s="11" t="s">
        <v>43</v>
      </c>
      <c r="I379" s="11" t="s">
        <v>44</v>
      </c>
      <c r="J379" s="11" t="s">
        <v>9</v>
      </c>
      <c r="K379" s="11" t="s">
        <v>135</v>
      </c>
      <c r="L379" s="11" t="s">
        <v>4074</v>
      </c>
      <c r="M379" s="11" t="s">
        <v>4788</v>
      </c>
      <c r="O379" s="11" t="s">
        <v>45</v>
      </c>
      <c r="P379" s="11" t="s">
        <v>2594</v>
      </c>
      <c r="Q379" s="11" t="s">
        <v>4075</v>
      </c>
      <c r="R379" s="11" t="s">
        <v>4076</v>
      </c>
    </row>
    <row r="380" spans="1:18" x14ac:dyDescent="0.25">
      <c r="A380" s="11" t="s">
        <v>39</v>
      </c>
      <c r="D380" s="11" t="s">
        <v>3244</v>
      </c>
      <c r="E380" s="11" t="s">
        <v>3361</v>
      </c>
      <c r="F380" s="11" t="s">
        <v>3335</v>
      </c>
      <c r="G380" s="11" t="s">
        <v>3331</v>
      </c>
      <c r="H380" s="11" t="s">
        <v>43</v>
      </c>
      <c r="I380" s="11" t="s">
        <v>44</v>
      </c>
      <c r="J380" s="11" t="s">
        <v>9</v>
      </c>
      <c r="K380" s="11" t="s">
        <v>135</v>
      </c>
      <c r="L380" s="11" t="s">
        <v>4077</v>
      </c>
      <c r="M380" s="11" t="s">
        <v>4791</v>
      </c>
      <c r="O380" s="11" t="s">
        <v>45</v>
      </c>
      <c r="P380" s="11" t="s">
        <v>2594</v>
      </c>
      <c r="Q380" s="11" t="s">
        <v>4078</v>
      </c>
      <c r="R380" s="11" t="s">
        <v>4079</v>
      </c>
    </row>
    <row r="381" spans="1:18" x14ac:dyDescent="0.25">
      <c r="A381" s="11" t="s">
        <v>39</v>
      </c>
      <c r="D381" s="11" t="s">
        <v>3305</v>
      </c>
      <c r="E381" s="11" t="s">
        <v>3361</v>
      </c>
      <c r="F381" s="11" t="s">
        <v>4792</v>
      </c>
      <c r="G381" s="11" t="s">
        <v>3305</v>
      </c>
      <c r="H381" s="11" t="s">
        <v>43</v>
      </c>
      <c r="I381" s="11" t="s">
        <v>44</v>
      </c>
      <c r="J381" s="11" t="s">
        <v>9</v>
      </c>
      <c r="K381" s="11" t="s">
        <v>135</v>
      </c>
      <c r="L381" s="11" t="s">
        <v>4059</v>
      </c>
      <c r="M381" s="11" t="s">
        <v>4793</v>
      </c>
      <c r="O381" s="11" t="s">
        <v>45</v>
      </c>
      <c r="P381" s="11" t="s">
        <v>2594</v>
      </c>
      <c r="Q381" s="11" t="s">
        <v>4080</v>
      </c>
      <c r="R381" s="11" t="s">
        <v>4081</v>
      </c>
    </row>
    <row r="382" spans="1:18" x14ac:dyDescent="0.25">
      <c r="A382" s="11" t="s">
        <v>39</v>
      </c>
      <c r="D382" s="11" t="s">
        <v>3336</v>
      </c>
      <c r="E382" s="11" t="s">
        <v>3336</v>
      </c>
      <c r="F382" s="11" t="s">
        <v>3336</v>
      </c>
      <c r="H382" s="11" t="s">
        <v>2447</v>
      </c>
      <c r="I382" s="11" t="s">
        <v>2448</v>
      </c>
      <c r="J382" s="11" t="s">
        <v>45</v>
      </c>
      <c r="K382" s="11" t="s">
        <v>136</v>
      </c>
      <c r="L382" s="11" t="s">
        <v>4082</v>
      </c>
      <c r="M382" s="11" t="s">
        <v>4794</v>
      </c>
      <c r="O382" s="11" t="s">
        <v>45</v>
      </c>
      <c r="P382" s="11" t="s">
        <v>47</v>
      </c>
      <c r="Q382" s="11" t="s">
        <v>4083</v>
      </c>
    </row>
    <row r="383" spans="1:18" x14ac:dyDescent="0.25">
      <c r="A383" s="11" t="s">
        <v>39</v>
      </c>
      <c r="D383" s="11" t="s">
        <v>3336</v>
      </c>
      <c r="E383" s="11" t="s">
        <v>3152</v>
      </c>
      <c r="F383" s="11" t="s">
        <v>3336</v>
      </c>
      <c r="G383" s="11" t="s">
        <v>3336</v>
      </c>
      <c r="H383" s="11" t="s">
        <v>2453</v>
      </c>
      <c r="I383" s="11" t="s">
        <v>2454</v>
      </c>
      <c r="J383" s="11" t="s">
        <v>9</v>
      </c>
      <c r="K383" s="11" t="s">
        <v>135</v>
      </c>
      <c r="L383" s="11" t="s">
        <v>4084</v>
      </c>
      <c r="M383" s="11" t="s">
        <v>4756</v>
      </c>
      <c r="O383" s="11" t="s">
        <v>45</v>
      </c>
      <c r="P383" s="11" t="s">
        <v>47</v>
      </c>
      <c r="Q383" s="11" t="s">
        <v>4085</v>
      </c>
      <c r="R383" s="11" t="s">
        <v>4086</v>
      </c>
    </row>
    <row r="384" spans="1:18" x14ac:dyDescent="0.25">
      <c r="A384" s="11" t="s">
        <v>39</v>
      </c>
      <c r="D384" s="11" t="s">
        <v>3219</v>
      </c>
      <c r="E384" s="11" t="s">
        <v>3152</v>
      </c>
      <c r="F384" s="11" t="s">
        <v>3219</v>
      </c>
      <c r="G384" s="11" t="s">
        <v>3264</v>
      </c>
      <c r="H384" s="11" t="s">
        <v>2453</v>
      </c>
      <c r="I384" s="11" t="s">
        <v>2454</v>
      </c>
      <c r="J384" s="11" t="s">
        <v>9</v>
      </c>
      <c r="K384" s="11" t="s">
        <v>135</v>
      </c>
      <c r="L384" s="11" t="s">
        <v>4087</v>
      </c>
      <c r="M384" s="11" t="s">
        <v>4795</v>
      </c>
      <c r="O384" s="11" t="s">
        <v>45</v>
      </c>
      <c r="P384" s="11" t="s">
        <v>47</v>
      </c>
      <c r="Q384" s="11" t="s">
        <v>4088</v>
      </c>
      <c r="R384" s="11" t="s">
        <v>4089</v>
      </c>
    </row>
    <row r="385" spans="1:18" x14ac:dyDescent="0.25">
      <c r="A385" s="11" t="s">
        <v>39</v>
      </c>
      <c r="D385" s="11" t="s">
        <v>3247</v>
      </c>
      <c r="E385" s="11" t="s">
        <v>3247</v>
      </c>
      <c r="F385" s="11" t="s">
        <v>3247</v>
      </c>
      <c r="H385" s="11" t="s">
        <v>4090</v>
      </c>
      <c r="I385" s="11" t="s">
        <v>4091</v>
      </c>
      <c r="J385" s="11" t="s">
        <v>45</v>
      </c>
      <c r="K385" s="11" t="s">
        <v>135</v>
      </c>
      <c r="L385" s="11" t="s">
        <v>4092</v>
      </c>
      <c r="M385" s="11" t="s">
        <v>4796</v>
      </c>
      <c r="O385" s="11" t="s">
        <v>45</v>
      </c>
      <c r="P385" s="11" t="s">
        <v>2928</v>
      </c>
      <c r="Q385" s="11" t="s">
        <v>4093</v>
      </c>
    </row>
    <row r="386" spans="1:18" x14ac:dyDescent="0.25">
      <c r="A386" s="11" t="s">
        <v>39</v>
      </c>
      <c r="D386" s="11" t="s">
        <v>3247</v>
      </c>
      <c r="E386" s="11" t="s">
        <v>3247</v>
      </c>
      <c r="F386" s="11" t="s">
        <v>3247</v>
      </c>
      <c r="H386" s="11" t="s">
        <v>783</v>
      </c>
      <c r="I386" s="11" t="s">
        <v>784</v>
      </c>
      <c r="J386" s="11" t="s">
        <v>45</v>
      </c>
      <c r="K386" s="11" t="s">
        <v>135</v>
      </c>
      <c r="L386" s="11" t="s">
        <v>1786</v>
      </c>
      <c r="M386" s="11" t="s">
        <v>4797</v>
      </c>
      <c r="O386" s="11" t="s">
        <v>45</v>
      </c>
      <c r="P386" s="11" t="s">
        <v>2594</v>
      </c>
      <c r="Q386" s="11" t="s">
        <v>4094</v>
      </c>
    </row>
    <row r="387" spans="1:18" x14ac:dyDescent="0.25">
      <c r="A387" s="11" t="s">
        <v>39</v>
      </c>
      <c r="D387" s="11" t="s">
        <v>3196</v>
      </c>
      <c r="E387" s="11" t="s">
        <v>3361</v>
      </c>
      <c r="F387" s="11" t="s">
        <v>4798</v>
      </c>
      <c r="G387" s="11" t="s">
        <v>3428</v>
      </c>
      <c r="H387" s="11" t="s">
        <v>2482</v>
      </c>
      <c r="I387" s="11" t="s">
        <v>2483</v>
      </c>
      <c r="J387" s="11" t="s">
        <v>9</v>
      </c>
      <c r="K387" s="11" t="s">
        <v>166</v>
      </c>
      <c r="L387" s="11" t="s">
        <v>4095</v>
      </c>
      <c r="M387" s="11" t="s">
        <v>4799</v>
      </c>
      <c r="O387" s="11" t="s">
        <v>45</v>
      </c>
      <c r="P387" s="11" t="s">
        <v>46</v>
      </c>
      <c r="Q387" s="11" t="s">
        <v>4096</v>
      </c>
      <c r="R387" s="11" t="s">
        <v>4097</v>
      </c>
    </row>
    <row r="388" spans="1:18" x14ac:dyDescent="0.25">
      <c r="A388" s="11" t="s">
        <v>39</v>
      </c>
      <c r="D388" s="11" t="s">
        <v>3238</v>
      </c>
      <c r="E388" s="11" t="s">
        <v>3361</v>
      </c>
      <c r="F388" s="11" t="s">
        <v>3238</v>
      </c>
      <c r="G388" s="11" t="s">
        <v>3334</v>
      </c>
      <c r="H388" s="11" t="s">
        <v>156</v>
      </c>
      <c r="I388" s="11" t="s">
        <v>157</v>
      </c>
      <c r="J388" s="11" t="s">
        <v>9</v>
      </c>
      <c r="K388" s="11" t="s">
        <v>135</v>
      </c>
      <c r="L388" s="11" t="s">
        <v>4098</v>
      </c>
      <c r="M388" s="11" t="s">
        <v>4784</v>
      </c>
      <c r="O388" s="11" t="s">
        <v>45</v>
      </c>
      <c r="P388" s="11" t="s">
        <v>47</v>
      </c>
      <c r="Q388" s="11" t="s">
        <v>4099</v>
      </c>
      <c r="R388" s="11" t="s">
        <v>4100</v>
      </c>
    </row>
    <row r="389" spans="1:18" x14ac:dyDescent="0.25">
      <c r="A389" s="11" t="s">
        <v>39</v>
      </c>
      <c r="D389" s="11" t="s">
        <v>3231</v>
      </c>
      <c r="E389" s="11" t="s">
        <v>3231</v>
      </c>
      <c r="F389" s="11" t="s">
        <v>3231</v>
      </c>
      <c r="H389" s="11" t="s">
        <v>236</v>
      </c>
      <c r="I389" s="11" t="s">
        <v>237</v>
      </c>
      <c r="J389" s="11" t="s">
        <v>1586</v>
      </c>
      <c r="K389" s="11" t="s">
        <v>135</v>
      </c>
      <c r="L389" s="11" t="s">
        <v>4101</v>
      </c>
      <c r="M389" s="11" t="s">
        <v>4800</v>
      </c>
      <c r="O389" s="11" t="s">
        <v>45</v>
      </c>
      <c r="P389" s="11" t="s">
        <v>46</v>
      </c>
      <c r="Q389" s="11" t="s">
        <v>2153</v>
      </c>
    </row>
    <row r="390" spans="1:18" x14ac:dyDescent="0.25">
      <c r="A390" s="11" t="s">
        <v>39</v>
      </c>
      <c r="D390" s="11" t="s">
        <v>3238</v>
      </c>
      <c r="E390" s="11" t="s">
        <v>3361</v>
      </c>
      <c r="F390" s="11" t="s">
        <v>3238</v>
      </c>
      <c r="G390" s="11" t="s">
        <v>3334</v>
      </c>
      <c r="H390" s="11" t="s">
        <v>156</v>
      </c>
      <c r="I390" s="11" t="s">
        <v>157</v>
      </c>
      <c r="J390" s="11" t="s">
        <v>9</v>
      </c>
      <c r="K390" s="11" t="s">
        <v>135</v>
      </c>
      <c r="L390" s="11" t="s">
        <v>4102</v>
      </c>
      <c r="M390" s="11" t="s">
        <v>4784</v>
      </c>
      <c r="O390" s="11" t="s">
        <v>45</v>
      </c>
      <c r="P390" s="11" t="s">
        <v>47</v>
      </c>
      <c r="Q390" s="11" t="s">
        <v>4103</v>
      </c>
      <c r="R390" s="11" t="s">
        <v>4104</v>
      </c>
    </row>
    <row r="391" spans="1:18" x14ac:dyDescent="0.25">
      <c r="A391" s="11" t="s">
        <v>39</v>
      </c>
      <c r="D391" s="11" t="s">
        <v>3238</v>
      </c>
      <c r="E391" s="11" t="s">
        <v>3361</v>
      </c>
      <c r="F391" s="11" t="s">
        <v>3238</v>
      </c>
      <c r="G391" s="11" t="s">
        <v>3334</v>
      </c>
      <c r="H391" s="11" t="s">
        <v>156</v>
      </c>
      <c r="I391" s="11" t="s">
        <v>157</v>
      </c>
      <c r="J391" s="11" t="s">
        <v>9</v>
      </c>
      <c r="K391" s="11" t="s">
        <v>135</v>
      </c>
      <c r="L391" s="11" t="s">
        <v>4105</v>
      </c>
      <c r="M391" s="11" t="s">
        <v>4784</v>
      </c>
      <c r="O391" s="11" t="s">
        <v>45</v>
      </c>
      <c r="P391" s="11" t="s">
        <v>47</v>
      </c>
      <c r="Q391" s="11" t="s">
        <v>4106</v>
      </c>
      <c r="R391" s="11" t="s">
        <v>4107</v>
      </c>
    </row>
    <row r="392" spans="1:18" x14ac:dyDescent="0.25">
      <c r="A392" s="11" t="s">
        <v>39</v>
      </c>
      <c r="D392" s="11" t="s">
        <v>3238</v>
      </c>
      <c r="E392" s="11" t="s">
        <v>3361</v>
      </c>
      <c r="F392" s="11" t="s">
        <v>3238</v>
      </c>
      <c r="G392" s="11" t="s">
        <v>3334</v>
      </c>
      <c r="H392" s="11" t="s">
        <v>156</v>
      </c>
      <c r="I392" s="11" t="s">
        <v>157</v>
      </c>
      <c r="J392" s="11" t="s">
        <v>9</v>
      </c>
      <c r="K392" s="11" t="s">
        <v>135</v>
      </c>
      <c r="L392" s="11" t="s">
        <v>4108</v>
      </c>
      <c r="M392" s="11" t="s">
        <v>4784</v>
      </c>
      <c r="O392" s="11" t="s">
        <v>45</v>
      </c>
      <c r="P392" s="11" t="s">
        <v>47</v>
      </c>
      <c r="Q392" s="11" t="s">
        <v>4109</v>
      </c>
      <c r="R392" s="11" t="s">
        <v>4110</v>
      </c>
    </row>
    <row r="393" spans="1:18" x14ac:dyDescent="0.25">
      <c r="A393" s="11" t="s">
        <v>39</v>
      </c>
      <c r="D393" s="11" t="s">
        <v>3339</v>
      </c>
      <c r="E393" s="11" t="s">
        <v>3361</v>
      </c>
      <c r="F393" s="11" t="s">
        <v>3339</v>
      </c>
      <c r="G393" s="11" t="s">
        <v>3196</v>
      </c>
      <c r="H393" s="11" t="s">
        <v>156</v>
      </c>
      <c r="I393" s="11" t="s">
        <v>157</v>
      </c>
      <c r="J393" s="11" t="s">
        <v>9</v>
      </c>
      <c r="K393" s="11" t="s">
        <v>135</v>
      </c>
      <c r="L393" s="11" t="s">
        <v>3033</v>
      </c>
      <c r="M393" s="11" t="s">
        <v>4801</v>
      </c>
      <c r="O393" s="11" t="s">
        <v>45</v>
      </c>
      <c r="P393" s="11" t="s">
        <v>47</v>
      </c>
      <c r="Q393" s="11" t="s">
        <v>4111</v>
      </c>
      <c r="R393" s="11" t="s">
        <v>4112</v>
      </c>
    </row>
    <row r="394" spans="1:18" x14ac:dyDescent="0.25">
      <c r="A394" s="11" t="s">
        <v>39</v>
      </c>
      <c r="D394" s="11" t="s">
        <v>3211</v>
      </c>
      <c r="E394" s="11" t="s">
        <v>3361</v>
      </c>
      <c r="F394" s="11" t="s">
        <v>3211</v>
      </c>
      <c r="G394" s="11" t="s">
        <v>3331</v>
      </c>
      <c r="H394" s="11" t="s">
        <v>50</v>
      </c>
      <c r="I394" s="11" t="s">
        <v>51</v>
      </c>
      <c r="J394" s="11" t="s">
        <v>9</v>
      </c>
      <c r="K394" s="11" t="s">
        <v>135</v>
      </c>
      <c r="L394" s="11" t="s">
        <v>4053</v>
      </c>
      <c r="M394" s="11" t="s">
        <v>4802</v>
      </c>
      <c r="O394" s="11" t="s">
        <v>45</v>
      </c>
      <c r="P394" s="11" t="s">
        <v>47</v>
      </c>
      <c r="Q394" s="11" t="s">
        <v>4113</v>
      </c>
      <c r="R394" s="11" t="s">
        <v>4114</v>
      </c>
    </row>
    <row r="395" spans="1:18" x14ac:dyDescent="0.25">
      <c r="A395" s="11" t="s">
        <v>39</v>
      </c>
      <c r="D395" s="11" t="s">
        <v>3244</v>
      </c>
      <c r="E395" s="11" t="s">
        <v>3361</v>
      </c>
      <c r="F395" s="11" t="s">
        <v>3335</v>
      </c>
      <c r="G395" s="11" t="s">
        <v>3264</v>
      </c>
      <c r="H395" s="11" t="s">
        <v>43</v>
      </c>
      <c r="I395" s="11" t="s">
        <v>44</v>
      </c>
      <c r="J395" s="11" t="s">
        <v>9</v>
      </c>
      <c r="K395" s="11" t="s">
        <v>135</v>
      </c>
      <c r="L395" s="11" t="s">
        <v>4115</v>
      </c>
      <c r="M395" s="11" t="s">
        <v>4788</v>
      </c>
      <c r="O395" s="11" t="s">
        <v>45</v>
      </c>
      <c r="P395" s="11" t="s">
        <v>2594</v>
      </c>
      <c r="Q395" s="11" t="s">
        <v>4116</v>
      </c>
      <c r="R395" s="11" t="s">
        <v>4117</v>
      </c>
    </row>
    <row r="396" spans="1:18" x14ac:dyDescent="0.25">
      <c r="A396" s="11" t="s">
        <v>39</v>
      </c>
      <c r="D396" s="11" t="s">
        <v>3244</v>
      </c>
      <c r="E396" s="11" t="s">
        <v>3361</v>
      </c>
      <c r="F396" s="11" t="s">
        <v>3335</v>
      </c>
      <c r="G396" s="11" t="s">
        <v>3264</v>
      </c>
      <c r="H396" s="11" t="s">
        <v>43</v>
      </c>
      <c r="I396" s="11" t="s">
        <v>44</v>
      </c>
      <c r="J396" s="11" t="s">
        <v>9</v>
      </c>
      <c r="K396" s="11" t="s">
        <v>135</v>
      </c>
      <c r="L396" s="11" t="s">
        <v>4118</v>
      </c>
      <c r="M396" s="11" t="s">
        <v>4788</v>
      </c>
      <c r="O396" s="11" t="s">
        <v>45</v>
      </c>
      <c r="P396" s="11" t="s">
        <v>2594</v>
      </c>
      <c r="Q396" s="11" t="s">
        <v>4119</v>
      </c>
      <c r="R396" s="11" t="s">
        <v>4120</v>
      </c>
    </row>
    <row r="397" spans="1:18" x14ac:dyDescent="0.25">
      <c r="A397" s="11" t="s">
        <v>39</v>
      </c>
      <c r="D397" s="11" t="s">
        <v>3244</v>
      </c>
      <c r="E397" s="11" t="s">
        <v>3361</v>
      </c>
      <c r="F397" s="11" t="s">
        <v>3335</v>
      </c>
      <c r="G397" s="11" t="s">
        <v>3331</v>
      </c>
      <c r="H397" s="11" t="s">
        <v>43</v>
      </c>
      <c r="I397" s="11" t="s">
        <v>44</v>
      </c>
      <c r="J397" s="11" t="s">
        <v>9</v>
      </c>
      <c r="K397" s="11" t="s">
        <v>135</v>
      </c>
      <c r="L397" s="11" t="s">
        <v>4121</v>
      </c>
      <c r="M397" s="11" t="s">
        <v>4803</v>
      </c>
      <c r="O397" s="11" t="s">
        <v>45</v>
      </c>
      <c r="P397" s="11" t="s">
        <v>2594</v>
      </c>
      <c r="Q397" s="11" t="s">
        <v>4122</v>
      </c>
      <c r="R397" s="11" t="s">
        <v>4123</v>
      </c>
    </row>
    <row r="398" spans="1:18" x14ac:dyDescent="0.25">
      <c r="A398" s="11" t="s">
        <v>39</v>
      </c>
      <c r="D398" s="11" t="s">
        <v>3244</v>
      </c>
      <c r="E398" s="11" t="s">
        <v>3361</v>
      </c>
      <c r="F398" s="11" t="s">
        <v>3335</v>
      </c>
      <c r="G398" s="11" t="s">
        <v>3264</v>
      </c>
      <c r="H398" s="11" t="s">
        <v>43</v>
      </c>
      <c r="I398" s="11" t="s">
        <v>44</v>
      </c>
      <c r="J398" s="11" t="s">
        <v>9</v>
      </c>
      <c r="K398" s="11" t="s">
        <v>135</v>
      </c>
      <c r="L398" s="11" t="s">
        <v>4124</v>
      </c>
      <c r="M398" s="11" t="s">
        <v>4804</v>
      </c>
      <c r="O398" s="11" t="s">
        <v>45</v>
      </c>
      <c r="P398" s="11" t="s">
        <v>2594</v>
      </c>
      <c r="Q398" s="11" t="s">
        <v>4125</v>
      </c>
      <c r="R398" s="11" t="s">
        <v>4126</v>
      </c>
    </row>
    <row r="399" spans="1:18" x14ac:dyDescent="0.25">
      <c r="A399" s="11" t="s">
        <v>39</v>
      </c>
      <c r="D399" s="11" t="s">
        <v>3244</v>
      </c>
      <c r="E399" s="11" t="s">
        <v>3361</v>
      </c>
      <c r="F399" s="11" t="s">
        <v>3335</v>
      </c>
      <c r="G399" s="11" t="s">
        <v>3264</v>
      </c>
      <c r="H399" s="11" t="s">
        <v>43</v>
      </c>
      <c r="I399" s="11" t="s">
        <v>44</v>
      </c>
      <c r="J399" s="11" t="s">
        <v>9</v>
      </c>
      <c r="K399" s="11" t="s">
        <v>135</v>
      </c>
      <c r="L399" s="11" t="s">
        <v>4127</v>
      </c>
      <c r="M399" s="11" t="s">
        <v>4788</v>
      </c>
      <c r="O399" s="11" t="s">
        <v>45</v>
      </c>
      <c r="P399" s="11" t="s">
        <v>2594</v>
      </c>
      <c r="Q399" s="11" t="s">
        <v>4128</v>
      </c>
      <c r="R399" s="11" t="s">
        <v>4129</v>
      </c>
    </row>
    <row r="400" spans="1:18" x14ac:dyDescent="0.25">
      <c r="A400" s="11" t="s">
        <v>39</v>
      </c>
      <c r="D400" s="11" t="s">
        <v>3244</v>
      </c>
      <c r="E400" s="11" t="s">
        <v>3361</v>
      </c>
      <c r="F400" s="11" t="s">
        <v>3335</v>
      </c>
      <c r="G400" s="11" t="s">
        <v>3331</v>
      </c>
      <c r="H400" s="11" t="s">
        <v>43</v>
      </c>
      <c r="I400" s="11" t="s">
        <v>44</v>
      </c>
      <c r="J400" s="11" t="s">
        <v>9</v>
      </c>
      <c r="K400" s="11" t="s">
        <v>135</v>
      </c>
      <c r="L400" s="11" t="s">
        <v>4130</v>
      </c>
      <c r="M400" s="11" t="s">
        <v>4805</v>
      </c>
      <c r="O400" s="11" t="s">
        <v>45</v>
      </c>
      <c r="P400" s="11" t="s">
        <v>2594</v>
      </c>
      <c r="Q400" s="11" t="s">
        <v>4131</v>
      </c>
      <c r="R400" s="11" t="s">
        <v>4132</v>
      </c>
    </row>
    <row r="401" spans="1:18" x14ac:dyDescent="0.25">
      <c r="A401" s="11" t="s">
        <v>39</v>
      </c>
      <c r="D401" s="11" t="s">
        <v>3267</v>
      </c>
      <c r="E401" s="11" t="s">
        <v>3361</v>
      </c>
      <c r="F401" s="11" t="s">
        <v>4806</v>
      </c>
      <c r="G401" s="11" t="s">
        <v>3267</v>
      </c>
      <c r="H401" s="11" t="s">
        <v>43</v>
      </c>
      <c r="I401" s="11" t="s">
        <v>44</v>
      </c>
      <c r="J401" s="11" t="s">
        <v>9</v>
      </c>
      <c r="K401" s="11" t="s">
        <v>135</v>
      </c>
      <c r="L401" s="11" t="s">
        <v>4133</v>
      </c>
      <c r="M401" s="11" t="s">
        <v>4807</v>
      </c>
      <c r="O401" s="11" t="s">
        <v>45</v>
      </c>
      <c r="P401" s="11" t="s">
        <v>2594</v>
      </c>
      <c r="Q401" s="11" t="s">
        <v>4134</v>
      </c>
      <c r="R401" s="11" t="s">
        <v>4135</v>
      </c>
    </row>
    <row r="402" spans="1:18" x14ac:dyDescent="0.25">
      <c r="A402" s="11" t="s">
        <v>39</v>
      </c>
      <c r="D402" s="11" t="s">
        <v>3339</v>
      </c>
      <c r="E402" s="11" t="s">
        <v>3361</v>
      </c>
      <c r="F402" s="11" t="s">
        <v>4808</v>
      </c>
      <c r="G402" s="11" t="s">
        <v>3339</v>
      </c>
      <c r="H402" s="11" t="s">
        <v>43</v>
      </c>
      <c r="I402" s="11" t="s">
        <v>44</v>
      </c>
      <c r="J402" s="11" t="s">
        <v>9</v>
      </c>
      <c r="K402" s="11" t="s">
        <v>135</v>
      </c>
      <c r="L402" s="11" t="s">
        <v>4136</v>
      </c>
      <c r="M402" s="11" t="s">
        <v>4809</v>
      </c>
      <c r="O402" s="11" t="s">
        <v>45</v>
      </c>
      <c r="P402" s="11" t="s">
        <v>2594</v>
      </c>
      <c r="Q402" s="11" t="s">
        <v>4137</v>
      </c>
      <c r="R402" s="11" t="s">
        <v>4138</v>
      </c>
    </row>
    <row r="403" spans="1:18" x14ac:dyDescent="0.25">
      <c r="A403" s="11" t="s">
        <v>39</v>
      </c>
      <c r="D403" s="11" t="s">
        <v>3233</v>
      </c>
      <c r="E403" s="11" t="s">
        <v>3233</v>
      </c>
      <c r="F403" s="11" t="s">
        <v>3233</v>
      </c>
      <c r="H403" s="11" t="s">
        <v>156</v>
      </c>
      <c r="I403" s="11" t="s">
        <v>157</v>
      </c>
      <c r="J403" s="11" t="s">
        <v>45</v>
      </c>
      <c r="K403" s="11" t="s">
        <v>136</v>
      </c>
      <c r="L403" s="11" t="s">
        <v>4139</v>
      </c>
      <c r="M403" s="11" t="s">
        <v>4810</v>
      </c>
      <c r="O403" s="11" t="s">
        <v>45</v>
      </c>
      <c r="P403" s="11" t="s">
        <v>47</v>
      </c>
      <c r="Q403" s="11" t="s">
        <v>4140</v>
      </c>
    </row>
    <row r="404" spans="1:18" x14ac:dyDescent="0.25">
      <c r="A404" s="11" t="s">
        <v>39</v>
      </c>
      <c r="D404" s="11" t="s">
        <v>3233</v>
      </c>
      <c r="E404" s="11" t="s">
        <v>3233</v>
      </c>
      <c r="F404" s="11" t="s">
        <v>3233</v>
      </c>
      <c r="H404" s="11" t="s">
        <v>156</v>
      </c>
      <c r="I404" s="11" t="s">
        <v>157</v>
      </c>
      <c r="J404" s="11" t="s">
        <v>45</v>
      </c>
      <c r="K404" s="11" t="s">
        <v>136</v>
      </c>
      <c r="L404" s="11" t="s">
        <v>4141</v>
      </c>
      <c r="M404" s="11" t="s">
        <v>4811</v>
      </c>
      <c r="O404" s="11" t="s">
        <v>45</v>
      </c>
      <c r="P404" s="11" t="s">
        <v>47</v>
      </c>
      <c r="Q404" s="11" t="s">
        <v>4142</v>
      </c>
    </row>
    <row r="405" spans="1:18" x14ac:dyDescent="0.25">
      <c r="A405" s="11" t="s">
        <v>39</v>
      </c>
      <c r="D405" s="11" t="s">
        <v>3184</v>
      </c>
      <c r="E405" s="11" t="s">
        <v>3184</v>
      </c>
      <c r="F405" s="11" t="s">
        <v>3184</v>
      </c>
      <c r="H405" s="11" t="s">
        <v>156</v>
      </c>
      <c r="I405" s="11" t="s">
        <v>157</v>
      </c>
      <c r="J405" s="11" t="s">
        <v>45</v>
      </c>
      <c r="K405" s="11" t="s">
        <v>136</v>
      </c>
      <c r="L405" s="11" t="s">
        <v>4143</v>
      </c>
      <c r="M405" s="11" t="s">
        <v>4812</v>
      </c>
      <c r="O405" s="11" t="s">
        <v>45</v>
      </c>
      <c r="P405" s="11" t="s">
        <v>47</v>
      </c>
      <c r="Q405" s="11" t="s">
        <v>4144</v>
      </c>
    </row>
    <row r="406" spans="1:18" x14ac:dyDescent="0.25">
      <c r="A406" s="11" t="s">
        <v>39</v>
      </c>
      <c r="D406" s="11" t="s">
        <v>4584</v>
      </c>
      <c r="E406" s="11" t="s">
        <v>4584</v>
      </c>
      <c r="F406" s="11" t="s">
        <v>4584</v>
      </c>
      <c r="H406" s="11" t="s">
        <v>50</v>
      </c>
      <c r="I406" s="11" t="s">
        <v>51</v>
      </c>
      <c r="J406" s="11" t="s">
        <v>1586</v>
      </c>
      <c r="K406" s="11" t="s">
        <v>135</v>
      </c>
      <c r="L406" s="11" t="s">
        <v>3665</v>
      </c>
      <c r="M406" s="11" t="s">
        <v>4813</v>
      </c>
      <c r="O406" s="11" t="s">
        <v>45</v>
      </c>
      <c r="P406" s="11" t="s">
        <v>47</v>
      </c>
      <c r="Q406" s="11" t="s">
        <v>4145</v>
      </c>
    </row>
    <row r="407" spans="1:18" x14ac:dyDescent="0.25">
      <c r="A407" s="11" t="s">
        <v>39</v>
      </c>
      <c r="D407" s="11" t="s">
        <v>4705</v>
      </c>
      <c r="E407" s="11" t="s">
        <v>4705</v>
      </c>
      <c r="F407" s="11" t="s">
        <v>4705</v>
      </c>
      <c r="H407" s="11" t="s">
        <v>50</v>
      </c>
      <c r="I407" s="11" t="s">
        <v>51</v>
      </c>
      <c r="J407" s="11" t="s">
        <v>45</v>
      </c>
      <c r="K407" s="11" t="s">
        <v>135</v>
      </c>
      <c r="L407" s="11" t="s">
        <v>3977</v>
      </c>
      <c r="M407" s="11" t="s">
        <v>4814</v>
      </c>
      <c r="O407" s="11" t="s">
        <v>45</v>
      </c>
      <c r="P407" s="11" t="s">
        <v>47</v>
      </c>
      <c r="Q407" s="11" t="s">
        <v>4146</v>
      </c>
    </row>
    <row r="408" spans="1:18" x14ac:dyDescent="0.25">
      <c r="A408" s="11" t="s">
        <v>39</v>
      </c>
      <c r="D408" s="11" t="s">
        <v>4743</v>
      </c>
      <c r="E408" s="11" t="s">
        <v>4743</v>
      </c>
      <c r="F408" s="11" t="s">
        <v>4743</v>
      </c>
      <c r="H408" s="11" t="s">
        <v>156</v>
      </c>
      <c r="I408" s="11" t="s">
        <v>157</v>
      </c>
      <c r="J408" s="11" t="s">
        <v>1586</v>
      </c>
      <c r="K408" s="11" t="s">
        <v>135</v>
      </c>
      <c r="L408" s="11" t="s">
        <v>3673</v>
      </c>
      <c r="M408" s="11" t="s">
        <v>4815</v>
      </c>
      <c r="O408" s="11" t="s">
        <v>45</v>
      </c>
      <c r="P408" s="11" t="s">
        <v>47</v>
      </c>
      <c r="Q408" s="11" t="s">
        <v>4147</v>
      </c>
    </row>
    <row r="409" spans="1:18" x14ac:dyDescent="0.25">
      <c r="A409" s="11" t="s">
        <v>39</v>
      </c>
      <c r="D409" s="11" t="s">
        <v>4816</v>
      </c>
      <c r="E409" s="11" t="s">
        <v>4816</v>
      </c>
      <c r="F409" s="11" t="s">
        <v>4816</v>
      </c>
      <c r="H409" s="11" t="s">
        <v>50</v>
      </c>
      <c r="I409" s="11" t="s">
        <v>51</v>
      </c>
      <c r="J409" s="11" t="s">
        <v>1586</v>
      </c>
      <c r="K409" s="11" t="s">
        <v>135</v>
      </c>
      <c r="L409" s="11" t="s">
        <v>3525</v>
      </c>
      <c r="M409" s="11" t="s">
        <v>4817</v>
      </c>
      <c r="O409" s="11" t="s">
        <v>45</v>
      </c>
      <c r="P409" s="11" t="s">
        <v>47</v>
      </c>
      <c r="Q409" s="11" t="s">
        <v>4148</v>
      </c>
    </row>
    <row r="410" spans="1:18" x14ac:dyDescent="0.25">
      <c r="A410" s="11" t="s">
        <v>39</v>
      </c>
      <c r="D410" s="11" t="s">
        <v>4818</v>
      </c>
      <c r="E410" s="11" t="s">
        <v>4818</v>
      </c>
      <c r="F410" s="11" t="s">
        <v>4818</v>
      </c>
      <c r="H410" s="11" t="s">
        <v>2453</v>
      </c>
      <c r="I410" s="11" t="s">
        <v>2454</v>
      </c>
      <c r="J410" s="11" t="s">
        <v>45</v>
      </c>
      <c r="K410" s="11" t="s">
        <v>135</v>
      </c>
      <c r="L410" s="11" t="s">
        <v>4149</v>
      </c>
      <c r="M410" s="11" t="s">
        <v>1546</v>
      </c>
      <c r="O410" s="11" t="s">
        <v>45</v>
      </c>
      <c r="P410" s="11" t="s">
        <v>47</v>
      </c>
      <c r="Q410" s="11" t="s">
        <v>4150</v>
      </c>
    </row>
    <row r="411" spans="1:18" x14ac:dyDescent="0.25">
      <c r="A411" s="11" t="s">
        <v>39</v>
      </c>
      <c r="D411" s="11" t="s">
        <v>4591</v>
      </c>
      <c r="E411" s="11" t="s">
        <v>4591</v>
      </c>
      <c r="F411" s="11" t="s">
        <v>4591</v>
      </c>
      <c r="H411" s="11" t="s">
        <v>50</v>
      </c>
      <c r="I411" s="11" t="s">
        <v>51</v>
      </c>
      <c r="J411" s="11" t="s">
        <v>45</v>
      </c>
      <c r="K411" s="11" t="s">
        <v>135</v>
      </c>
      <c r="L411" s="11" t="s">
        <v>3525</v>
      </c>
      <c r="M411" s="11" t="s">
        <v>4819</v>
      </c>
      <c r="O411" s="11" t="s">
        <v>45</v>
      </c>
      <c r="P411" s="11" t="s">
        <v>47</v>
      </c>
      <c r="Q411" s="11" t="s">
        <v>4151</v>
      </c>
    </row>
    <row r="412" spans="1:18" x14ac:dyDescent="0.25">
      <c r="A412" s="11" t="s">
        <v>39</v>
      </c>
      <c r="D412" s="11" t="s">
        <v>4591</v>
      </c>
      <c r="E412" s="11" t="s">
        <v>4591</v>
      </c>
      <c r="F412" s="11" t="s">
        <v>4591</v>
      </c>
      <c r="H412" s="11" t="s">
        <v>50</v>
      </c>
      <c r="I412" s="11" t="s">
        <v>51</v>
      </c>
      <c r="J412" s="11" t="s">
        <v>45</v>
      </c>
      <c r="K412" s="11" t="s">
        <v>135</v>
      </c>
      <c r="L412" s="11" t="s">
        <v>3527</v>
      </c>
      <c r="M412" s="11" t="s">
        <v>4820</v>
      </c>
      <c r="O412" s="11" t="s">
        <v>45</v>
      </c>
      <c r="P412" s="11" t="s">
        <v>47</v>
      </c>
      <c r="Q412" s="11" t="s">
        <v>4152</v>
      </c>
    </row>
    <row r="413" spans="1:18" x14ac:dyDescent="0.25">
      <c r="A413" s="11" t="s">
        <v>39</v>
      </c>
      <c r="D413" s="11" t="s">
        <v>4539</v>
      </c>
      <c r="E413" s="11" t="s">
        <v>4539</v>
      </c>
      <c r="F413" s="11" t="s">
        <v>4539</v>
      </c>
      <c r="H413" s="11" t="s">
        <v>50</v>
      </c>
      <c r="I413" s="11" t="s">
        <v>51</v>
      </c>
      <c r="J413" s="11" t="s">
        <v>45</v>
      </c>
      <c r="K413" s="11" t="s">
        <v>135</v>
      </c>
      <c r="L413" s="11" t="s">
        <v>3527</v>
      </c>
      <c r="M413" s="11" t="s">
        <v>4821</v>
      </c>
      <c r="O413" s="11" t="s">
        <v>45</v>
      </c>
      <c r="P413" s="11" t="s">
        <v>47</v>
      </c>
      <c r="Q413" s="11" t="s">
        <v>4153</v>
      </c>
    </row>
    <row r="414" spans="1:18" x14ac:dyDescent="0.25">
      <c r="A414" s="11" t="s">
        <v>39</v>
      </c>
      <c r="D414" s="11" t="s">
        <v>4629</v>
      </c>
      <c r="E414" s="11" t="s">
        <v>4629</v>
      </c>
      <c r="F414" s="11" t="s">
        <v>4629</v>
      </c>
      <c r="H414" s="11" t="s">
        <v>50</v>
      </c>
      <c r="I414" s="11" t="s">
        <v>51</v>
      </c>
      <c r="J414" s="11" t="s">
        <v>1586</v>
      </c>
      <c r="K414" s="11" t="s">
        <v>135</v>
      </c>
      <c r="L414" s="11" t="s">
        <v>3525</v>
      </c>
      <c r="M414" s="11" t="s">
        <v>4687</v>
      </c>
      <c r="O414" s="11" t="s">
        <v>45</v>
      </c>
      <c r="P414" s="11" t="s">
        <v>47</v>
      </c>
      <c r="Q414" s="11" t="s">
        <v>4154</v>
      </c>
    </row>
    <row r="415" spans="1:18" x14ac:dyDescent="0.25">
      <c r="A415" s="11" t="s">
        <v>39</v>
      </c>
      <c r="D415" s="11" t="s">
        <v>4754</v>
      </c>
      <c r="E415" s="11" t="s">
        <v>4754</v>
      </c>
      <c r="F415" s="11" t="s">
        <v>4754</v>
      </c>
      <c r="H415" s="11" t="s">
        <v>2453</v>
      </c>
      <c r="I415" s="11" t="s">
        <v>2454</v>
      </c>
      <c r="J415" s="11" t="s">
        <v>1586</v>
      </c>
      <c r="K415" s="11" t="s">
        <v>135</v>
      </c>
      <c r="L415" s="11" t="s">
        <v>4155</v>
      </c>
      <c r="M415" s="11" t="s">
        <v>4718</v>
      </c>
      <c r="O415" s="11" t="s">
        <v>45</v>
      </c>
      <c r="P415" s="11" t="s">
        <v>47</v>
      </c>
      <c r="Q415" s="11" t="s">
        <v>4156</v>
      </c>
    </row>
    <row r="416" spans="1:18" x14ac:dyDescent="0.25">
      <c r="A416" s="11" t="s">
        <v>39</v>
      </c>
      <c r="D416" s="11" t="s">
        <v>4754</v>
      </c>
      <c r="E416" s="11" t="s">
        <v>4754</v>
      </c>
      <c r="F416" s="11" t="s">
        <v>4754</v>
      </c>
      <c r="H416" s="11" t="s">
        <v>2453</v>
      </c>
      <c r="I416" s="11" t="s">
        <v>2454</v>
      </c>
      <c r="J416" s="11" t="s">
        <v>1586</v>
      </c>
      <c r="K416" s="11" t="s">
        <v>135</v>
      </c>
      <c r="L416" s="11" t="s">
        <v>4157</v>
      </c>
      <c r="M416" s="11" t="s">
        <v>4718</v>
      </c>
      <c r="O416" s="11" t="s">
        <v>45</v>
      </c>
      <c r="P416" s="11" t="s">
        <v>47</v>
      </c>
      <c r="Q416" s="11" t="s">
        <v>4158</v>
      </c>
    </row>
    <row r="417" spans="1:18" x14ac:dyDescent="0.25">
      <c r="A417" s="11" t="s">
        <v>39</v>
      </c>
      <c r="D417" s="11" t="s">
        <v>3143</v>
      </c>
      <c r="E417" s="11" t="s">
        <v>3373</v>
      </c>
      <c r="F417" s="11" t="s">
        <v>3207</v>
      </c>
      <c r="G417" s="11" t="s">
        <v>3373</v>
      </c>
      <c r="H417" s="11" t="s">
        <v>236</v>
      </c>
      <c r="I417" s="11" t="s">
        <v>237</v>
      </c>
      <c r="J417" s="11" t="s">
        <v>9</v>
      </c>
      <c r="K417" s="11" t="s">
        <v>135</v>
      </c>
      <c r="L417" s="11" t="s">
        <v>3926</v>
      </c>
      <c r="M417" s="11" t="s">
        <v>3382</v>
      </c>
      <c r="O417" s="11" t="s">
        <v>45</v>
      </c>
      <c r="P417" s="11" t="s">
        <v>46</v>
      </c>
      <c r="Q417" s="11" t="s">
        <v>4159</v>
      </c>
      <c r="R417" s="11" t="s">
        <v>4160</v>
      </c>
    </row>
    <row r="418" spans="1:18" x14ac:dyDescent="0.25">
      <c r="A418" s="11" t="s">
        <v>39</v>
      </c>
      <c r="D418" s="11" t="s">
        <v>3194</v>
      </c>
      <c r="E418" s="11" t="s">
        <v>3373</v>
      </c>
      <c r="F418" s="11" t="s">
        <v>3231</v>
      </c>
      <c r="G418" s="11" t="s">
        <v>3373</v>
      </c>
      <c r="H418" s="11" t="s">
        <v>236</v>
      </c>
      <c r="I418" s="11" t="s">
        <v>237</v>
      </c>
      <c r="J418" s="11" t="s">
        <v>9</v>
      </c>
      <c r="K418" s="11" t="s">
        <v>135</v>
      </c>
      <c r="L418" s="11" t="s">
        <v>3926</v>
      </c>
      <c r="M418" s="11" t="s">
        <v>4822</v>
      </c>
      <c r="O418" s="11" t="s">
        <v>45</v>
      </c>
      <c r="P418" s="11" t="s">
        <v>46</v>
      </c>
      <c r="Q418" s="11" t="s">
        <v>4161</v>
      </c>
      <c r="R418" s="11" t="s">
        <v>4162</v>
      </c>
    </row>
    <row r="419" spans="1:18" x14ac:dyDescent="0.25">
      <c r="A419" s="11" t="s">
        <v>39</v>
      </c>
      <c r="D419" s="11" t="s">
        <v>3251</v>
      </c>
      <c r="E419" s="11" t="s">
        <v>3373</v>
      </c>
      <c r="F419" s="11" t="s">
        <v>3251</v>
      </c>
      <c r="G419" s="11" t="s">
        <v>3373</v>
      </c>
      <c r="H419" s="11" t="s">
        <v>3931</v>
      </c>
      <c r="I419" s="11" t="s">
        <v>3932</v>
      </c>
      <c r="J419" s="11" t="s">
        <v>9</v>
      </c>
      <c r="K419" s="11" t="s">
        <v>135</v>
      </c>
      <c r="L419" s="11" t="s">
        <v>3933</v>
      </c>
      <c r="M419" s="11" t="s">
        <v>4823</v>
      </c>
      <c r="O419" s="11" t="s">
        <v>45</v>
      </c>
      <c r="P419" s="11" t="s">
        <v>2960</v>
      </c>
      <c r="Q419" s="11" t="s">
        <v>4163</v>
      </c>
      <c r="R419" s="11" t="s">
        <v>4164</v>
      </c>
    </row>
    <row r="420" spans="1:18" x14ac:dyDescent="0.25">
      <c r="A420" s="11" t="s">
        <v>39</v>
      </c>
      <c r="D420" s="11" t="s">
        <v>3187</v>
      </c>
      <c r="E420" s="11" t="s">
        <v>3373</v>
      </c>
      <c r="F420" s="11" t="s">
        <v>3187</v>
      </c>
      <c r="G420" s="11" t="s">
        <v>3373</v>
      </c>
      <c r="H420" s="11" t="s">
        <v>3931</v>
      </c>
      <c r="I420" s="11" t="s">
        <v>3932</v>
      </c>
      <c r="J420" s="11" t="s">
        <v>9</v>
      </c>
      <c r="K420" s="11" t="s">
        <v>135</v>
      </c>
      <c r="L420" s="11" t="s">
        <v>3933</v>
      </c>
      <c r="M420" s="11" t="s">
        <v>4824</v>
      </c>
      <c r="O420" s="11" t="s">
        <v>45</v>
      </c>
      <c r="P420" s="11" t="s">
        <v>2960</v>
      </c>
      <c r="Q420" s="11" t="s">
        <v>4165</v>
      </c>
      <c r="R420" s="11" t="s">
        <v>4166</v>
      </c>
    </row>
    <row r="421" spans="1:18" x14ac:dyDescent="0.25">
      <c r="A421" s="11" t="s">
        <v>39</v>
      </c>
      <c r="D421" s="11" t="s">
        <v>3251</v>
      </c>
      <c r="E421" s="11" t="s">
        <v>3251</v>
      </c>
      <c r="F421" s="11" t="s">
        <v>3251</v>
      </c>
      <c r="H421" s="11" t="s">
        <v>3931</v>
      </c>
      <c r="I421" s="11" t="s">
        <v>3932</v>
      </c>
      <c r="J421" s="11" t="s">
        <v>1586</v>
      </c>
      <c r="K421" s="11" t="s">
        <v>135</v>
      </c>
      <c r="L421" s="11" t="s">
        <v>3936</v>
      </c>
      <c r="M421" s="11" t="s">
        <v>4825</v>
      </c>
      <c r="O421" s="11" t="s">
        <v>45</v>
      </c>
      <c r="P421" s="11" t="s">
        <v>2960</v>
      </c>
      <c r="Q421" s="11" t="s">
        <v>4167</v>
      </c>
    </row>
    <row r="422" spans="1:18" x14ac:dyDescent="0.25">
      <c r="A422" s="11" t="s">
        <v>39</v>
      </c>
      <c r="D422" s="11" t="s">
        <v>3183</v>
      </c>
      <c r="E422" s="11" t="s">
        <v>3373</v>
      </c>
      <c r="F422" s="11" t="s">
        <v>3217</v>
      </c>
      <c r="G422" s="11" t="s">
        <v>3164</v>
      </c>
      <c r="H422" s="11" t="s">
        <v>2451</v>
      </c>
      <c r="I422" s="11" t="s">
        <v>2452</v>
      </c>
      <c r="J422" s="11" t="s">
        <v>9</v>
      </c>
      <c r="K422" s="11" t="s">
        <v>136</v>
      </c>
      <c r="L422" s="11" t="s">
        <v>4168</v>
      </c>
      <c r="M422" s="11" t="s">
        <v>4826</v>
      </c>
      <c r="O422" s="11" t="s">
        <v>45</v>
      </c>
      <c r="P422" s="11" t="s">
        <v>2960</v>
      </c>
      <c r="Q422" s="11" t="s">
        <v>4169</v>
      </c>
      <c r="R422" s="11" t="s">
        <v>4170</v>
      </c>
    </row>
    <row r="423" spans="1:18" x14ac:dyDescent="0.25">
      <c r="A423" s="11" t="s">
        <v>39</v>
      </c>
      <c r="D423" s="11" t="s">
        <v>3150</v>
      </c>
      <c r="E423" s="11" t="s">
        <v>3150</v>
      </c>
      <c r="F423" s="11" t="s">
        <v>3150</v>
      </c>
      <c r="H423" s="11" t="s">
        <v>2453</v>
      </c>
      <c r="I423" s="11" t="s">
        <v>2454</v>
      </c>
      <c r="J423" s="11" t="s">
        <v>1586</v>
      </c>
      <c r="K423" s="11" t="s">
        <v>135</v>
      </c>
      <c r="L423" s="11" t="s">
        <v>4171</v>
      </c>
      <c r="M423" s="11" t="s">
        <v>4827</v>
      </c>
      <c r="O423" s="11" t="s">
        <v>45</v>
      </c>
      <c r="P423" s="11" t="s">
        <v>47</v>
      </c>
      <c r="Q423" s="11" t="s">
        <v>4172</v>
      </c>
    </row>
    <row r="424" spans="1:18" x14ac:dyDescent="0.25">
      <c r="A424" s="11" t="s">
        <v>39</v>
      </c>
      <c r="D424" s="11" t="s">
        <v>4828</v>
      </c>
      <c r="E424" s="11" t="s">
        <v>4828</v>
      </c>
      <c r="F424" s="11" t="s">
        <v>4828</v>
      </c>
      <c r="H424" s="11" t="s">
        <v>54</v>
      </c>
      <c r="I424" s="11" t="s">
        <v>55</v>
      </c>
      <c r="J424" s="11" t="s">
        <v>1586</v>
      </c>
      <c r="K424" s="11" t="s">
        <v>135</v>
      </c>
      <c r="L424" s="11" t="s">
        <v>3482</v>
      </c>
      <c r="M424" s="11" t="s">
        <v>4829</v>
      </c>
      <c r="O424" s="11" t="s">
        <v>45</v>
      </c>
      <c r="P424" s="11" t="s">
        <v>47</v>
      </c>
      <c r="Q424" s="11" t="s">
        <v>4173</v>
      </c>
    </row>
    <row r="425" spans="1:18" x14ac:dyDescent="0.25">
      <c r="A425" s="11" t="s">
        <v>39</v>
      </c>
      <c r="D425" s="11" t="s">
        <v>3262</v>
      </c>
      <c r="E425" s="11" t="s">
        <v>3262</v>
      </c>
      <c r="F425" s="11" t="s">
        <v>3262</v>
      </c>
      <c r="H425" s="11" t="s">
        <v>2453</v>
      </c>
      <c r="I425" s="11" t="s">
        <v>2454</v>
      </c>
      <c r="J425" s="11" t="s">
        <v>1586</v>
      </c>
      <c r="K425" s="11" t="s">
        <v>135</v>
      </c>
      <c r="L425" s="11" t="s">
        <v>4174</v>
      </c>
      <c r="M425" s="11" t="s">
        <v>4827</v>
      </c>
      <c r="O425" s="11" t="s">
        <v>45</v>
      </c>
      <c r="P425" s="11" t="s">
        <v>47</v>
      </c>
      <c r="Q425" s="11" t="s">
        <v>4175</v>
      </c>
    </row>
    <row r="426" spans="1:18" x14ac:dyDescent="0.25">
      <c r="A426" s="11" t="s">
        <v>39</v>
      </c>
      <c r="D426" s="11" t="s">
        <v>3411</v>
      </c>
      <c r="E426" s="11" t="s">
        <v>3411</v>
      </c>
      <c r="F426" s="11" t="s">
        <v>3411</v>
      </c>
      <c r="H426" s="11" t="s">
        <v>2453</v>
      </c>
      <c r="I426" s="11" t="s">
        <v>2454</v>
      </c>
      <c r="J426" s="11" t="s">
        <v>1586</v>
      </c>
      <c r="K426" s="11" t="s">
        <v>135</v>
      </c>
      <c r="L426" s="11" t="s">
        <v>4176</v>
      </c>
      <c r="M426" s="11" t="s">
        <v>4830</v>
      </c>
      <c r="O426" s="11" t="s">
        <v>45</v>
      </c>
      <c r="P426" s="11" t="s">
        <v>47</v>
      </c>
      <c r="Q426" s="11" t="s">
        <v>4177</v>
      </c>
    </row>
    <row r="427" spans="1:18" x14ac:dyDescent="0.25">
      <c r="A427" s="11" t="s">
        <v>39</v>
      </c>
      <c r="D427" s="11" t="s">
        <v>3217</v>
      </c>
      <c r="E427" s="11" t="s">
        <v>3367</v>
      </c>
      <c r="F427" s="11" t="s">
        <v>4831</v>
      </c>
      <c r="G427" s="11" t="s">
        <v>3175</v>
      </c>
      <c r="H427" s="11" t="s">
        <v>2451</v>
      </c>
      <c r="I427" s="11" t="s">
        <v>2452</v>
      </c>
      <c r="J427" s="11" t="s">
        <v>9</v>
      </c>
      <c r="K427" s="11" t="s">
        <v>136</v>
      </c>
      <c r="L427" s="11" t="s">
        <v>4178</v>
      </c>
      <c r="M427" s="11" t="s">
        <v>4832</v>
      </c>
      <c r="O427" s="11" t="s">
        <v>45</v>
      </c>
      <c r="P427" s="11" t="s">
        <v>2960</v>
      </c>
      <c r="Q427" s="11" t="s">
        <v>4179</v>
      </c>
      <c r="R427" s="11" t="s">
        <v>4180</v>
      </c>
    </row>
    <row r="428" spans="1:18" x14ac:dyDescent="0.25">
      <c r="A428" s="11" t="s">
        <v>39</v>
      </c>
      <c r="D428" s="11" t="s">
        <v>4595</v>
      </c>
      <c r="E428" s="11" t="s">
        <v>3334</v>
      </c>
      <c r="F428" s="11" t="s">
        <v>4769</v>
      </c>
      <c r="G428" s="11" t="s">
        <v>3273</v>
      </c>
      <c r="H428" s="11" t="s">
        <v>2451</v>
      </c>
      <c r="I428" s="11" t="s">
        <v>2452</v>
      </c>
      <c r="J428" s="11" t="s">
        <v>9</v>
      </c>
      <c r="K428" s="11" t="s">
        <v>136</v>
      </c>
      <c r="L428" s="11" t="s">
        <v>4181</v>
      </c>
      <c r="M428" s="11" t="s">
        <v>4833</v>
      </c>
      <c r="O428" s="11" t="s">
        <v>45</v>
      </c>
      <c r="P428" s="11" t="s">
        <v>2960</v>
      </c>
      <c r="Q428" s="11" t="s">
        <v>4182</v>
      </c>
      <c r="R428" s="11" t="s">
        <v>4183</v>
      </c>
    </row>
    <row r="429" spans="1:18" x14ac:dyDescent="0.25">
      <c r="A429" s="11" t="s">
        <v>39</v>
      </c>
      <c r="D429" s="11" t="s">
        <v>4834</v>
      </c>
      <c r="E429" s="11" t="s">
        <v>3334</v>
      </c>
      <c r="F429" s="11" t="s">
        <v>4835</v>
      </c>
      <c r="G429" s="11" t="s">
        <v>4834</v>
      </c>
      <c r="H429" s="11" t="s">
        <v>2451</v>
      </c>
      <c r="I429" s="11" t="s">
        <v>2452</v>
      </c>
      <c r="J429" s="11" t="s">
        <v>9</v>
      </c>
      <c r="K429" s="11" t="s">
        <v>136</v>
      </c>
      <c r="L429" s="11" t="s">
        <v>4184</v>
      </c>
      <c r="M429" s="11" t="s">
        <v>4836</v>
      </c>
      <c r="O429" s="11" t="s">
        <v>45</v>
      </c>
      <c r="P429" s="11" t="s">
        <v>2960</v>
      </c>
      <c r="Q429" s="11" t="s">
        <v>4185</v>
      </c>
      <c r="R429" s="11" t="s">
        <v>4186</v>
      </c>
    </row>
    <row r="430" spans="1:18" x14ac:dyDescent="0.25">
      <c r="A430" s="11" t="s">
        <v>39</v>
      </c>
      <c r="D430" s="11" t="s">
        <v>3367</v>
      </c>
      <c r="E430" s="11" t="s">
        <v>3294</v>
      </c>
      <c r="F430" s="11" t="s">
        <v>3367</v>
      </c>
      <c r="G430" s="11" t="s">
        <v>3194</v>
      </c>
      <c r="H430" s="11" t="s">
        <v>175</v>
      </c>
      <c r="I430" s="11" t="s">
        <v>176</v>
      </c>
      <c r="J430" s="11" t="s">
        <v>9</v>
      </c>
      <c r="K430" s="11" t="s">
        <v>135</v>
      </c>
      <c r="L430" s="11" t="s">
        <v>4187</v>
      </c>
      <c r="M430" s="11" t="s">
        <v>4837</v>
      </c>
      <c r="O430" s="11" t="s">
        <v>45</v>
      </c>
      <c r="P430" s="11" t="s">
        <v>47</v>
      </c>
      <c r="Q430" s="11" t="s">
        <v>4188</v>
      </c>
      <c r="R430" s="11" t="s">
        <v>4189</v>
      </c>
    </row>
    <row r="431" spans="1:18" x14ac:dyDescent="0.25">
      <c r="A431" s="11" t="s">
        <v>39</v>
      </c>
      <c r="D431" s="11" t="s">
        <v>3209</v>
      </c>
      <c r="E431" s="11" t="s">
        <v>3209</v>
      </c>
      <c r="F431" s="11" t="s">
        <v>3209</v>
      </c>
      <c r="H431" s="11" t="s">
        <v>156</v>
      </c>
      <c r="I431" s="11" t="s">
        <v>157</v>
      </c>
      <c r="J431" s="11" t="s">
        <v>45</v>
      </c>
      <c r="K431" s="11" t="s">
        <v>136</v>
      </c>
      <c r="L431" s="11" t="s">
        <v>4190</v>
      </c>
      <c r="M431" s="11" t="s">
        <v>4838</v>
      </c>
      <c r="O431" s="11" t="s">
        <v>45</v>
      </c>
      <c r="P431" s="11" t="s">
        <v>47</v>
      </c>
      <c r="Q431" s="11" t="s">
        <v>4191</v>
      </c>
    </row>
    <row r="432" spans="1:18" x14ac:dyDescent="0.25">
      <c r="A432" s="11" t="s">
        <v>39</v>
      </c>
      <c r="D432" s="11" t="s">
        <v>4839</v>
      </c>
      <c r="E432" s="11" t="s">
        <v>4839</v>
      </c>
      <c r="F432" s="11" t="s">
        <v>4839</v>
      </c>
      <c r="H432" s="11" t="s">
        <v>50</v>
      </c>
      <c r="I432" s="11" t="s">
        <v>51</v>
      </c>
      <c r="J432" s="11" t="s">
        <v>1586</v>
      </c>
      <c r="K432" s="11" t="s">
        <v>135</v>
      </c>
      <c r="L432" s="11" t="s">
        <v>4192</v>
      </c>
      <c r="M432" s="11" t="s">
        <v>4755</v>
      </c>
      <c r="O432" s="11" t="s">
        <v>45</v>
      </c>
      <c r="P432" s="11" t="s">
        <v>47</v>
      </c>
      <c r="Q432" s="11" t="s">
        <v>4193</v>
      </c>
    </row>
    <row r="433" spans="1:18" x14ac:dyDescent="0.25">
      <c r="A433" s="11" t="s">
        <v>39</v>
      </c>
      <c r="D433" s="11" t="s">
        <v>4840</v>
      </c>
      <c r="E433" s="11" t="s">
        <v>4840</v>
      </c>
      <c r="F433" s="11" t="s">
        <v>4840</v>
      </c>
      <c r="H433" s="11" t="s">
        <v>50</v>
      </c>
      <c r="I433" s="11" t="s">
        <v>51</v>
      </c>
      <c r="J433" s="11" t="s">
        <v>45</v>
      </c>
      <c r="K433" s="11" t="s">
        <v>135</v>
      </c>
      <c r="L433" s="11" t="s">
        <v>3527</v>
      </c>
      <c r="M433" s="11" t="s">
        <v>4841</v>
      </c>
      <c r="O433" s="11" t="s">
        <v>45</v>
      </c>
      <c r="P433" s="11" t="s">
        <v>47</v>
      </c>
      <c r="Q433" s="11" t="s">
        <v>4194</v>
      </c>
    </row>
    <row r="434" spans="1:18" x14ac:dyDescent="0.25">
      <c r="A434" s="11" t="s">
        <v>39</v>
      </c>
      <c r="D434" s="11" t="s">
        <v>3426</v>
      </c>
      <c r="E434" s="11" t="s">
        <v>3426</v>
      </c>
      <c r="F434" s="11" t="s">
        <v>3426</v>
      </c>
      <c r="H434" s="11" t="s">
        <v>50</v>
      </c>
      <c r="I434" s="11" t="s">
        <v>51</v>
      </c>
      <c r="J434" s="11" t="s">
        <v>45</v>
      </c>
      <c r="K434" s="11" t="s">
        <v>135</v>
      </c>
      <c r="L434" s="11" t="s">
        <v>3527</v>
      </c>
      <c r="M434" s="11" t="s">
        <v>4842</v>
      </c>
      <c r="O434" s="11" t="s">
        <v>45</v>
      </c>
      <c r="P434" s="11" t="s">
        <v>47</v>
      </c>
      <c r="Q434" s="11" t="s">
        <v>4195</v>
      </c>
    </row>
    <row r="435" spans="1:18" x14ac:dyDescent="0.25">
      <c r="A435" s="11" t="s">
        <v>39</v>
      </c>
      <c r="D435" s="11" t="s">
        <v>4754</v>
      </c>
      <c r="E435" s="11" t="s">
        <v>4754</v>
      </c>
      <c r="F435" s="11" t="s">
        <v>4754</v>
      </c>
      <c r="H435" s="11" t="s">
        <v>50</v>
      </c>
      <c r="I435" s="11" t="s">
        <v>51</v>
      </c>
      <c r="J435" s="11" t="s">
        <v>1586</v>
      </c>
      <c r="K435" s="11" t="s">
        <v>135</v>
      </c>
      <c r="L435" s="11" t="s">
        <v>3525</v>
      </c>
      <c r="M435" s="11" t="s">
        <v>4755</v>
      </c>
      <c r="O435" s="11" t="s">
        <v>45</v>
      </c>
      <c r="P435" s="11" t="s">
        <v>47</v>
      </c>
      <c r="Q435" s="11" t="s">
        <v>4196</v>
      </c>
    </row>
    <row r="436" spans="1:18" x14ac:dyDescent="0.25">
      <c r="A436" s="11" t="s">
        <v>39</v>
      </c>
      <c r="D436" s="11" t="s">
        <v>4717</v>
      </c>
      <c r="E436" s="11" t="s">
        <v>4717</v>
      </c>
      <c r="F436" s="11" t="s">
        <v>4717</v>
      </c>
      <c r="H436" s="11" t="s">
        <v>2453</v>
      </c>
      <c r="I436" s="11" t="s">
        <v>2454</v>
      </c>
      <c r="J436" s="11" t="s">
        <v>1586</v>
      </c>
      <c r="K436" s="11" t="s">
        <v>135</v>
      </c>
      <c r="L436" s="11" t="s">
        <v>4197</v>
      </c>
      <c r="M436" s="11" t="s">
        <v>4718</v>
      </c>
      <c r="O436" s="11" t="s">
        <v>45</v>
      </c>
      <c r="P436" s="11" t="s">
        <v>47</v>
      </c>
      <c r="Q436" s="11" t="s">
        <v>4198</v>
      </c>
    </row>
    <row r="437" spans="1:18" x14ac:dyDescent="0.25">
      <c r="A437" s="11" t="s">
        <v>39</v>
      </c>
      <c r="D437" s="11" t="s">
        <v>3181</v>
      </c>
      <c r="E437" s="11" t="s">
        <v>3238</v>
      </c>
      <c r="F437" s="11" t="s">
        <v>3181</v>
      </c>
      <c r="G437" s="11" t="s">
        <v>3181</v>
      </c>
      <c r="H437" s="11" t="s">
        <v>2453</v>
      </c>
      <c r="I437" s="11" t="s">
        <v>2454</v>
      </c>
      <c r="J437" s="11" t="s">
        <v>9</v>
      </c>
      <c r="K437" s="11" t="s">
        <v>135</v>
      </c>
      <c r="L437" s="11" t="s">
        <v>4199</v>
      </c>
      <c r="M437" s="11" t="s">
        <v>4843</v>
      </c>
      <c r="O437" s="11" t="s">
        <v>45</v>
      </c>
      <c r="P437" s="11" t="s">
        <v>47</v>
      </c>
      <c r="Q437" s="11" t="s">
        <v>4200</v>
      </c>
      <c r="R437" s="11" t="s">
        <v>4201</v>
      </c>
    </row>
    <row r="438" spans="1:18" x14ac:dyDescent="0.25">
      <c r="A438" s="11" t="s">
        <v>39</v>
      </c>
      <c r="D438" s="11" t="s">
        <v>3211</v>
      </c>
      <c r="E438" s="11" t="s">
        <v>3238</v>
      </c>
      <c r="F438" s="11" t="s">
        <v>3331</v>
      </c>
      <c r="H438" s="11" t="s">
        <v>2463</v>
      </c>
      <c r="I438" s="11" t="s">
        <v>2464</v>
      </c>
      <c r="J438" s="11" t="s">
        <v>1600</v>
      </c>
      <c r="K438" s="11" t="s">
        <v>135</v>
      </c>
      <c r="L438" s="11" t="s">
        <v>4202</v>
      </c>
      <c r="M438" s="11" t="s">
        <v>4844</v>
      </c>
      <c r="O438" s="11" t="s">
        <v>45</v>
      </c>
      <c r="P438" s="11" t="s">
        <v>46</v>
      </c>
      <c r="Q438" s="11" t="s">
        <v>4203</v>
      </c>
      <c r="R438" s="11" t="s">
        <v>4204</v>
      </c>
    </row>
    <row r="439" spans="1:18" x14ac:dyDescent="0.25">
      <c r="A439" s="11" t="s">
        <v>39</v>
      </c>
      <c r="D439" s="11" t="s">
        <v>3187</v>
      </c>
      <c r="E439" s="11" t="s">
        <v>3373</v>
      </c>
      <c r="F439" s="11" t="s">
        <v>3336</v>
      </c>
      <c r="G439" s="11" t="s">
        <v>3373</v>
      </c>
      <c r="H439" s="11" t="s">
        <v>236</v>
      </c>
      <c r="I439" s="11" t="s">
        <v>237</v>
      </c>
      <c r="J439" s="11" t="s">
        <v>9</v>
      </c>
      <c r="K439" s="11" t="s">
        <v>135</v>
      </c>
      <c r="L439" s="11" t="s">
        <v>4205</v>
      </c>
      <c r="M439" s="11" t="s">
        <v>4845</v>
      </c>
      <c r="O439" s="11" t="s">
        <v>45</v>
      </c>
      <c r="P439" s="11" t="s">
        <v>46</v>
      </c>
      <c r="Q439" s="11" t="s">
        <v>4206</v>
      </c>
      <c r="R439" s="11" t="s">
        <v>4207</v>
      </c>
    </row>
    <row r="440" spans="1:18" x14ac:dyDescent="0.25">
      <c r="A440" s="11" t="s">
        <v>39</v>
      </c>
      <c r="D440" s="11" t="s">
        <v>3187</v>
      </c>
      <c r="E440" s="11" t="s">
        <v>3187</v>
      </c>
      <c r="F440" s="11" t="s">
        <v>3187</v>
      </c>
      <c r="H440" s="11" t="s">
        <v>236</v>
      </c>
      <c r="I440" s="11" t="s">
        <v>237</v>
      </c>
      <c r="J440" s="11" t="s">
        <v>1586</v>
      </c>
      <c r="K440" s="11" t="s">
        <v>135</v>
      </c>
      <c r="L440" s="11" t="s">
        <v>4208</v>
      </c>
      <c r="M440" s="11" t="s">
        <v>4846</v>
      </c>
      <c r="O440" s="11" t="s">
        <v>45</v>
      </c>
      <c r="P440" s="11" t="s">
        <v>46</v>
      </c>
      <c r="Q440" s="11" t="s">
        <v>4209</v>
      </c>
    </row>
    <row r="441" spans="1:18" x14ac:dyDescent="0.25">
      <c r="A441" s="11" t="s">
        <v>39</v>
      </c>
      <c r="D441" s="11" t="s">
        <v>3251</v>
      </c>
      <c r="E441" s="11" t="s">
        <v>3373</v>
      </c>
      <c r="F441" s="11" t="s">
        <v>3251</v>
      </c>
      <c r="G441" s="11" t="s">
        <v>3373</v>
      </c>
      <c r="H441" s="11" t="s">
        <v>3931</v>
      </c>
      <c r="I441" s="11" t="s">
        <v>3932</v>
      </c>
      <c r="J441" s="11" t="s">
        <v>9</v>
      </c>
      <c r="K441" s="11" t="s">
        <v>135</v>
      </c>
      <c r="L441" s="11" t="s">
        <v>3933</v>
      </c>
      <c r="M441" s="11" t="s">
        <v>4847</v>
      </c>
      <c r="O441" s="11" t="s">
        <v>45</v>
      </c>
      <c r="P441" s="11" t="s">
        <v>2960</v>
      </c>
      <c r="Q441" s="11" t="s">
        <v>4210</v>
      </c>
      <c r="R441" s="11" t="s">
        <v>4211</v>
      </c>
    </row>
    <row r="442" spans="1:18" x14ac:dyDescent="0.25">
      <c r="A442" s="11" t="s">
        <v>39</v>
      </c>
      <c r="D442" s="11" t="s">
        <v>3143</v>
      </c>
      <c r="E442" s="11" t="s">
        <v>3373</v>
      </c>
      <c r="F442" s="11" t="s">
        <v>3143</v>
      </c>
      <c r="G442" s="11" t="s">
        <v>3373</v>
      </c>
      <c r="H442" s="11" t="s">
        <v>3931</v>
      </c>
      <c r="I442" s="11" t="s">
        <v>3932</v>
      </c>
      <c r="J442" s="11" t="s">
        <v>9</v>
      </c>
      <c r="K442" s="11" t="s">
        <v>135</v>
      </c>
      <c r="L442" s="11" t="s">
        <v>3933</v>
      </c>
      <c r="M442" s="11" t="s">
        <v>4725</v>
      </c>
      <c r="O442" s="11" t="s">
        <v>45</v>
      </c>
      <c r="P442" s="11" t="s">
        <v>2960</v>
      </c>
      <c r="Q442" s="11" t="s">
        <v>4212</v>
      </c>
      <c r="R442" s="11" t="s">
        <v>4213</v>
      </c>
    </row>
    <row r="443" spans="1:18" x14ac:dyDescent="0.25">
      <c r="A443" s="11" t="s">
        <v>39</v>
      </c>
      <c r="D443" s="11" t="s">
        <v>3143</v>
      </c>
      <c r="E443" s="11" t="s">
        <v>3143</v>
      </c>
      <c r="F443" s="11" t="s">
        <v>3143</v>
      </c>
      <c r="H443" s="11" t="s">
        <v>3931</v>
      </c>
      <c r="I443" s="11" t="s">
        <v>3932</v>
      </c>
      <c r="J443" s="11" t="s">
        <v>1586</v>
      </c>
      <c r="K443" s="11" t="s">
        <v>135</v>
      </c>
      <c r="L443" s="11" t="s">
        <v>3936</v>
      </c>
      <c r="M443" s="11" t="s">
        <v>4848</v>
      </c>
      <c r="O443" s="11" t="s">
        <v>45</v>
      </c>
      <c r="P443" s="11" t="s">
        <v>2960</v>
      </c>
      <c r="Q443" s="11" t="s">
        <v>4214</v>
      </c>
    </row>
    <row r="444" spans="1:18" x14ac:dyDescent="0.25">
      <c r="A444" s="11" t="s">
        <v>39</v>
      </c>
      <c r="D444" s="11" t="s">
        <v>3143</v>
      </c>
      <c r="E444" s="11" t="s">
        <v>3143</v>
      </c>
      <c r="F444" s="11" t="s">
        <v>3143</v>
      </c>
      <c r="H444" s="11" t="s">
        <v>3931</v>
      </c>
      <c r="I444" s="11" t="s">
        <v>3932</v>
      </c>
      <c r="J444" s="11" t="s">
        <v>1586</v>
      </c>
      <c r="K444" s="11" t="s">
        <v>135</v>
      </c>
      <c r="L444" s="11" t="s">
        <v>3936</v>
      </c>
      <c r="M444" s="11" t="s">
        <v>4727</v>
      </c>
      <c r="O444" s="11" t="s">
        <v>45</v>
      </c>
      <c r="P444" s="11" t="s">
        <v>2960</v>
      </c>
      <c r="Q444" s="11" t="s">
        <v>4215</v>
      </c>
    </row>
    <row r="445" spans="1:18" x14ac:dyDescent="0.25">
      <c r="A445" s="11" t="s">
        <v>39</v>
      </c>
      <c r="D445" s="11" t="s">
        <v>3251</v>
      </c>
      <c r="E445" s="11" t="s">
        <v>3373</v>
      </c>
      <c r="F445" s="11" t="s">
        <v>3251</v>
      </c>
      <c r="G445" s="11" t="s">
        <v>3373</v>
      </c>
      <c r="H445" s="11" t="s">
        <v>3931</v>
      </c>
      <c r="I445" s="11" t="s">
        <v>3932</v>
      </c>
      <c r="J445" s="11" t="s">
        <v>9</v>
      </c>
      <c r="K445" s="11" t="s">
        <v>135</v>
      </c>
      <c r="L445" s="11" t="s">
        <v>3933</v>
      </c>
      <c r="M445" s="11" t="s">
        <v>4760</v>
      </c>
      <c r="O445" s="11" t="s">
        <v>45</v>
      </c>
      <c r="P445" s="11" t="s">
        <v>2960</v>
      </c>
      <c r="Q445" s="11" t="s">
        <v>4216</v>
      </c>
      <c r="R445" s="11" t="s">
        <v>4217</v>
      </c>
    </row>
    <row r="446" spans="1:18" x14ac:dyDescent="0.25">
      <c r="A446" s="11" t="s">
        <v>39</v>
      </c>
      <c r="D446" s="11" t="s">
        <v>3187</v>
      </c>
      <c r="E446" s="11" t="s">
        <v>3373</v>
      </c>
      <c r="F446" s="11" t="s">
        <v>3187</v>
      </c>
      <c r="G446" s="11" t="s">
        <v>3373</v>
      </c>
      <c r="H446" s="11" t="s">
        <v>3931</v>
      </c>
      <c r="I446" s="11" t="s">
        <v>3932</v>
      </c>
      <c r="J446" s="11" t="s">
        <v>9</v>
      </c>
      <c r="K446" s="11" t="s">
        <v>135</v>
      </c>
      <c r="L446" s="11" t="s">
        <v>3933</v>
      </c>
      <c r="M446" s="11" t="s">
        <v>4760</v>
      </c>
      <c r="O446" s="11" t="s">
        <v>45</v>
      </c>
      <c r="P446" s="11" t="s">
        <v>2960</v>
      </c>
      <c r="Q446" s="11" t="s">
        <v>4218</v>
      </c>
      <c r="R446" s="11" t="s">
        <v>4219</v>
      </c>
    </row>
    <row r="447" spans="1:18" x14ac:dyDescent="0.25">
      <c r="A447" s="11" t="s">
        <v>39</v>
      </c>
      <c r="D447" s="11" t="s">
        <v>3251</v>
      </c>
      <c r="E447" s="11" t="s">
        <v>3251</v>
      </c>
      <c r="F447" s="11" t="s">
        <v>3251</v>
      </c>
      <c r="H447" s="11" t="s">
        <v>3931</v>
      </c>
      <c r="I447" s="11" t="s">
        <v>3932</v>
      </c>
      <c r="J447" s="11" t="s">
        <v>1586</v>
      </c>
      <c r="K447" s="11" t="s">
        <v>135</v>
      </c>
      <c r="L447" s="11" t="s">
        <v>3942</v>
      </c>
      <c r="M447" s="11" t="s">
        <v>4761</v>
      </c>
      <c r="O447" s="11" t="s">
        <v>45</v>
      </c>
      <c r="P447" s="11" t="s">
        <v>2960</v>
      </c>
      <c r="Q447" s="11" t="s">
        <v>4220</v>
      </c>
    </row>
    <row r="448" spans="1:18" x14ac:dyDescent="0.25">
      <c r="A448" s="11" t="s">
        <v>39</v>
      </c>
      <c r="D448" s="11" t="s">
        <v>3143</v>
      </c>
      <c r="E448" s="11" t="s">
        <v>3143</v>
      </c>
      <c r="F448" s="11" t="s">
        <v>3143</v>
      </c>
      <c r="H448" s="11" t="s">
        <v>3931</v>
      </c>
      <c r="I448" s="11" t="s">
        <v>3932</v>
      </c>
      <c r="J448" s="11" t="s">
        <v>1586</v>
      </c>
      <c r="K448" s="11" t="s">
        <v>135</v>
      </c>
      <c r="L448" s="11" t="s">
        <v>3942</v>
      </c>
      <c r="M448" s="11" t="s">
        <v>4761</v>
      </c>
      <c r="O448" s="11" t="s">
        <v>45</v>
      </c>
      <c r="P448" s="11" t="s">
        <v>2960</v>
      </c>
      <c r="Q448" s="11" t="s">
        <v>4221</v>
      </c>
    </row>
    <row r="449" spans="1:18" x14ac:dyDescent="0.25">
      <c r="A449" s="11" t="s">
        <v>39</v>
      </c>
      <c r="D449" s="11" t="s">
        <v>4849</v>
      </c>
      <c r="E449" s="11" t="s">
        <v>4849</v>
      </c>
      <c r="F449" s="11" t="s">
        <v>4849</v>
      </c>
      <c r="H449" s="11" t="s">
        <v>3138</v>
      </c>
      <c r="I449" s="11" t="s">
        <v>3139</v>
      </c>
      <c r="J449" s="11" t="s">
        <v>1586</v>
      </c>
      <c r="K449" s="11" t="s">
        <v>135</v>
      </c>
      <c r="L449" s="11" t="s">
        <v>4222</v>
      </c>
      <c r="M449" s="11" t="s">
        <v>4850</v>
      </c>
      <c r="O449" s="11" t="s">
        <v>45</v>
      </c>
      <c r="P449" s="11" t="s">
        <v>46</v>
      </c>
      <c r="Q449" s="11" t="s">
        <v>4223</v>
      </c>
    </row>
    <row r="450" spans="1:18" x14ac:dyDescent="0.25">
      <c r="A450" s="11" t="s">
        <v>39</v>
      </c>
      <c r="D450" s="11" t="s">
        <v>4689</v>
      </c>
      <c r="E450" s="11" t="s">
        <v>4689</v>
      </c>
      <c r="F450" s="11" t="s">
        <v>4689</v>
      </c>
      <c r="H450" s="11" t="s">
        <v>2453</v>
      </c>
      <c r="I450" s="11" t="s">
        <v>2454</v>
      </c>
      <c r="J450" s="11" t="s">
        <v>1586</v>
      </c>
      <c r="K450" s="11" t="s">
        <v>135</v>
      </c>
      <c r="L450" s="11" t="s">
        <v>4224</v>
      </c>
      <c r="M450" s="11" t="s">
        <v>4851</v>
      </c>
      <c r="O450" s="11" t="s">
        <v>45</v>
      </c>
      <c r="P450" s="11" t="s">
        <v>47</v>
      </c>
      <c r="Q450" s="11" t="s">
        <v>4225</v>
      </c>
    </row>
    <row r="451" spans="1:18" x14ac:dyDescent="0.25">
      <c r="A451" s="11" t="s">
        <v>39</v>
      </c>
      <c r="D451" s="11" t="s">
        <v>4689</v>
      </c>
      <c r="E451" s="11" t="s">
        <v>4689</v>
      </c>
      <c r="F451" s="11" t="s">
        <v>4689</v>
      </c>
      <c r="H451" s="11" t="s">
        <v>2453</v>
      </c>
      <c r="I451" s="11" t="s">
        <v>2454</v>
      </c>
      <c r="J451" s="11" t="s">
        <v>1586</v>
      </c>
      <c r="K451" s="11" t="s">
        <v>135</v>
      </c>
      <c r="L451" s="11" t="s">
        <v>4226</v>
      </c>
      <c r="M451" s="11" t="s">
        <v>4852</v>
      </c>
      <c r="O451" s="11" t="s">
        <v>45</v>
      </c>
      <c r="P451" s="11" t="s">
        <v>47</v>
      </c>
      <c r="Q451" s="11" t="s">
        <v>4227</v>
      </c>
    </row>
    <row r="452" spans="1:18" x14ac:dyDescent="0.25">
      <c r="A452" s="11" t="s">
        <v>39</v>
      </c>
      <c r="D452" s="11" t="s">
        <v>3229</v>
      </c>
      <c r="E452" s="11" t="s">
        <v>3229</v>
      </c>
      <c r="F452" s="11" t="s">
        <v>3229</v>
      </c>
      <c r="H452" s="11" t="s">
        <v>3458</v>
      </c>
      <c r="I452" s="11" t="s">
        <v>3459</v>
      </c>
      <c r="J452" s="11" t="s">
        <v>1586</v>
      </c>
      <c r="K452" s="11" t="s">
        <v>135</v>
      </c>
      <c r="L452" s="11" t="s">
        <v>3482</v>
      </c>
      <c r="M452" s="11" t="s">
        <v>2303</v>
      </c>
      <c r="O452" s="11" t="s">
        <v>45</v>
      </c>
      <c r="P452" s="11" t="s">
        <v>47</v>
      </c>
      <c r="Q452" s="11" t="s">
        <v>4228</v>
      </c>
    </row>
    <row r="453" spans="1:18" x14ac:dyDescent="0.25">
      <c r="A453" s="11" t="s">
        <v>39</v>
      </c>
      <c r="D453" s="11" t="s">
        <v>3229</v>
      </c>
      <c r="E453" s="11" t="s">
        <v>3229</v>
      </c>
      <c r="F453" s="11" t="s">
        <v>3229</v>
      </c>
      <c r="H453" s="11" t="s">
        <v>2453</v>
      </c>
      <c r="I453" s="11" t="s">
        <v>2454</v>
      </c>
      <c r="J453" s="11" t="s">
        <v>1586</v>
      </c>
      <c r="K453" s="11" t="s">
        <v>135</v>
      </c>
      <c r="L453" s="11" t="s">
        <v>4229</v>
      </c>
      <c r="M453" s="11" t="s">
        <v>4827</v>
      </c>
      <c r="O453" s="11" t="s">
        <v>45</v>
      </c>
      <c r="P453" s="11" t="s">
        <v>47</v>
      </c>
      <c r="Q453" s="11" t="s">
        <v>4230</v>
      </c>
    </row>
    <row r="454" spans="1:18" x14ac:dyDescent="0.25">
      <c r="A454" s="11" t="s">
        <v>39</v>
      </c>
      <c r="D454" s="11" t="s">
        <v>3350</v>
      </c>
      <c r="E454" s="11" t="s">
        <v>3243</v>
      </c>
      <c r="F454" s="11" t="s">
        <v>4721</v>
      </c>
      <c r="G454" s="11" t="s">
        <v>3257</v>
      </c>
      <c r="H454" s="11" t="s">
        <v>2451</v>
      </c>
      <c r="I454" s="11" t="s">
        <v>2452</v>
      </c>
      <c r="J454" s="11" t="s">
        <v>9</v>
      </c>
      <c r="K454" s="11" t="s">
        <v>136</v>
      </c>
      <c r="L454" s="11" t="s">
        <v>4231</v>
      </c>
      <c r="M454" s="11" t="s">
        <v>4853</v>
      </c>
      <c r="O454" s="11" t="s">
        <v>45</v>
      </c>
      <c r="P454" s="11" t="s">
        <v>2960</v>
      </c>
      <c r="Q454" s="11" t="s">
        <v>4232</v>
      </c>
      <c r="R454" s="11" t="s">
        <v>4233</v>
      </c>
    </row>
    <row r="455" spans="1:18" x14ac:dyDescent="0.25">
      <c r="A455" s="11" t="s">
        <v>39</v>
      </c>
      <c r="D455" s="11" t="s">
        <v>3274</v>
      </c>
      <c r="E455" s="11" t="s">
        <v>3262</v>
      </c>
      <c r="F455" s="11" t="s">
        <v>3392</v>
      </c>
      <c r="G455" s="11" t="s">
        <v>4597</v>
      </c>
      <c r="H455" s="11" t="s">
        <v>43</v>
      </c>
      <c r="I455" s="11" t="s">
        <v>44</v>
      </c>
      <c r="J455" s="11" t="s">
        <v>9</v>
      </c>
      <c r="K455" s="11" t="s">
        <v>135</v>
      </c>
      <c r="L455" s="11" t="s">
        <v>4234</v>
      </c>
      <c r="M455" s="11" t="s">
        <v>4598</v>
      </c>
      <c r="O455" s="11" t="s">
        <v>45</v>
      </c>
      <c r="P455" s="11" t="s">
        <v>2594</v>
      </c>
      <c r="Q455" s="11" t="s">
        <v>4235</v>
      </c>
      <c r="R455" s="11" t="s">
        <v>4236</v>
      </c>
    </row>
    <row r="456" spans="1:18" x14ac:dyDescent="0.25">
      <c r="A456" s="11" t="s">
        <v>39</v>
      </c>
      <c r="D456" s="11" t="s">
        <v>3336</v>
      </c>
      <c r="E456" s="11" t="s">
        <v>3267</v>
      </c>
      <c r="F456" s="11" t="s">
        <v>4854</v>
      </c>
      <c r="G456" s="11" t="s">
        <v>3331</v>
      </c>
      <c r="H456" s="11" t="s">
        <v>43</v>
      </c>
      <c r="I456" s="11" t="s">
        <v>44</v>
      </c>
      <c r="J456" s="11" t="s">
        <v>9</v>
      </c>
      <c r="K456" s="11" t="s">
        <v>136</v>
      </c>
      <c r="L456" s="11" t="s">
        <v>4237</v>
      </c>
      <c r="M456" s="11" t="s">
        <v>4855</v>
      </c>
      <c r="O456" s="11" t="s">
        <v>45</v>
      </c>
      <c r="P456" s="11" t="s">
        <v>2594</v>
      </c>
      <c r="Q456" s="11" t="s">
        <v>4238</v>
      </c>
      <c r="R456" s="11" t="s">
        <v>4239</v>
      </c>
    </row>
    <row r="457" spans="1:18" x14ac:dyDescent="0.25">
      <c r="A457" s="11" t="s">
        <v>39</v>
      </c>
      <c r="D457" s="11" t="s">
        <v>3336</v>
      </c>
      <c r="E457" s="11" t="s">
        <v>3267</v>
      </c>
      <c r="F457" s="11" t="s">
        <v>4854</v>
      </c>
      <c r="G457" s="11" t="s">
        <v>3331</v>
      </c>
      <c r="H457" s="11" t="s">
        <v>43</v>
      </c>
      <c r="I457" s="11" t="s">
        <v>44</v>
      </c>
      <c r="J457" s="11" t="s">
        <v>9</v>
      </c>
      <c r="K457" s="11" t="s">
        <v>136</v>
      </c>
      <c r="L457" s="11" t="s">
        <v>4240</v>
      </c>
      <c r="M457" s="11" t="s">
        <v>4856</v>
      </c>
      <c r="O457" s="11" t="s">
        <v>45</v>
      </c>
      <c r="P457" s="11" t="s">
        <v>2594</v>
      </c>
      <c r="Q457" s="11" t="s">
        <v>4241</v>
      </c>
      <c r="R457" s="11" t="s">
        <v>4242</v>
      </c>
    </row>
    <row r="458" spans="1:18" x14ac:dyDescent="0.25">
      <c r="A458" s="11" t="s">
        <v>39</v>
      </c>
      <c r="D458" s="11" t="s">
        <v>4857</v>
      </c>
      <c r="E458" s="11" t="s">
        <v>3152</v>
      </c>
      <c r="F458" s="11" t="s">
        <v>4857</v>
      </c>
      <c r="G458" s="11" t="s">
        <v>3211</v>
      </c>
      <c r="H458" s="11" t="s">
        <v>2453</v>
      </c>
      <c r="I458" s="11" t="s">
        <v>2454</v>
      </c>
      <c r="J458" s="11" t="s">
        <v>9</v>
      </c>
      <c r="K458" s="11" t="s">
        <v>135</v>
      </c>
      <c r="L458" s="11" t="s">
        <v>4243</v>
      </c>
      <c r="M458" s="11" t="s">
        <v>4703</v>
      </c>
      <c r="O458" s="11" t="s">
        <v>45</v>
      </c>
      <c r="P458" s="11" t="s">
        <v>47</v>
      </c>
      <c r="Q458" s="11" t="s">
        <v>4244</v>
      </c>
      <c r="R458" s="11" t="s">
        <v>4245</v>
      </c>
    </row>
    <row r="459" spans="1:18" x14ac:dyDescent="0.25">
      <c r="A459" s="11" t="s">
        <v>39</v>
      </c>
      <c r="D459" s="11" t="s">
        <v>3365</v>
      </c>
      <c r="E459" s="11" t="s">
        <v>3152</v>
      </c>
      <c r="F459" s="11" t="s">
        <v>3365</v>
      </c>
      <c r="G459" s="11" t="s">
        <v>3248</v>
      </c>
      <c r="H459" s="11" t="s">
        <v>2453</v>
      </c>
      <c r="I459" s="11" t="s">
        <v>2454</v>
      </c>
      <c r="J459" s="11" t="s">
        <v>9</v>
      </c>
      <c r="K459" s="11" t="s">
        <v>135</v>
      </c>
      <c r="L459" s="11" t="s">
        <v>4087</v>
      </c>
      <c r="M459" s="11" t="s">
        <v>4703</v>
      </c>
      <c r="O459" s="11" t="s">
        <v>45</v>
      </c>
      <c r="P459" s="11" t="s">
        <v>47</v>
      </c>
      <c r="Q459" s="11" t="s">
        <v>4246</v>
      </c>
      <c r="R459" s="11" t="s">
        <v>4247</v>
      </c>
    </row>
    <row r="460" spans="1:18" x14ac:dyDescent="0.25">
      <c r="A460" s="11" t="s">
        <v>39</v>
      </c>
      <c r="D460" s="11" t="s">
        <v>3373</v>
      </c>
      <c r="E460" s="11" t="s">
        <v>3152</v>
      </c>
      <c r="F460" s="11" t="s">
        <v>3373</v>
      </c>
      <c r="G460" s="11" t="s">
        <v>3331</v>
      </c>
      <c r="H460" s="11" t="s">
        <v>156</v>
      </c>
      <c r="I460" s="11" t="s">
        <v>157</v>
      </c>
      <c r="J460" s="11" t="s">
        <v>9</v>
      </c>
      <c r="K460" s="11" t="s">
        <v>135</v>
      </c>
      <c r="L460" s="11" t="s">
        <v>4248</v>
      </c>
      <c r="M460" s="11" t="s">
        <v>4858</v>
      </c>
      <c r="O460" s="11" t="s">
        <v>45</v>
      </c>
      <c r="P460" s="11" t="s">
        <v>47</v>
      </c>
      <c r="Q460" s="11" t="s">
        <v>4249</v>
      </c>
      <c r="R460" s="11" t="s">
        <v>4250</v>
      </c>
    </row>
    <row r="461" spans="1:18" x14ac:dyDescent="0.25">
      <c r="A461" s="11" t="s">
        <v>39</v>
      </c>
      <c r="D461" s="11" t="s">
        <v>3247</v>
      </c>
      <c r="E461" s="11" t="s">
        <v>3247</v>
      </c>
      <c r="F461" s="11" t="s">
        <v>3247</v>
      </c>
      <c r="H461" s="11" t="s">
        <v>4090</v>
      </c>
      <c r="I461" s="11" t="s">
        <v>4091</v>
      </c>
      <c r="J461" s="11" t="s">
        <v>45</v>
      </c>
      <c r="K461" s="11" t="s">
        <v>135</v>
      </c>
      <c r="L461" s="11" t="s">
        <v>4251</v>
      </c>
      <c r="M461" s="11" t="s">
        <v>4859</v>
      </c>
      <c r="O461" s="11" t="s">
        <v>45</v>
      </c>
      <c r="P461" s="11" t="s">
        <v>2928</v>
      </c>
      <c r="Q461" s="11" t="s">
        <v>4093</v>
      </c>
    </row>
    <row r="462" spans="1:18" x14ac:dyDescent="0.25">
      <c r="A462" s="11" t="s">
        <v>39</v>
      </c>
      <c r="D462" s="11" t="s">
        <v>3247</v>
      </c>
      <c r="E462" s="11" t="s">
        <v>3247</v>
      </c>
      <c r="F462" s="11" t="s">
        <v>3247</v>
      </c>
      <c r="H462" s="11" t="s">
        <v>783</v>
      </c>
      <c r="I462" s="11" t="s">
        <v>784</v>
      </c>
      <c r="J462" s="11" t="s">
        <v>45</v>
      </c>
      <c r="K462" s="11" t="s">
        <v>135</v>
      </c>
      <c r="L462" s="11" t="s">
        <v>1786</v>
      </c>
      <c r="M462" s="11" t="s">
        <v>4860</v>
      </c>
      <c r="O462" s="11" t="s">
        <v>9</v>
      </c>
      <c r="P462" s="11" t="s">
        <v>2594</v>
      </c>
      <c r="Q462" s="11" t="s">
        <v>4094</v>
      </c>
    </row>
    <row r="463" spans="1:18" x14ac:dyDescent="0.25">
      <c r="A463" s="11" t="s">
        <v>39</v>
      </c>
      <c r="D463" s="11" t="s">
        <v>3152</v>
      </c>
      <c r="E463" s="11" t="s">
        <v>3152</v>
      </c>
      <c r="F463" s="11" t="s">
        <v>3152</v>
      </c>
      <c r="H463" s="11" t="s">
        <v>4252</v>
      </c>
      <c r="I463" s="11" t="s">
        <v>4253</v>
      </c>
      <c r="J463" s="11" t="s">
        <v>45</v>
      </c>
      <c r="K463" s="11" t="s">
        <v>136</v>
      </c>
      <c r="L463" s="11" t="s">
        <v>4254</v>
      </c>
      <c r="M463" s="11" t="s">
        <v>4861</v>
      </c>
      <c r="O463" s="11" t="s">
        <v>45</v>
      </c>
      <c r="P463" s="11" t="s">
        <v>46</v>
      </c>
      <c r="Q463" s="11" t="s">
        <v>4255</v>
      </c>
    </row>
    <row r="464" spans="1:18" x14ac:dyDescent="0.25">
      <c r="A464" s="11" t="s">
        <v>39</v>
      </c>
      <c r="D464" s="11" t="s">
        <v>3428</v>
      </c>
      <c r="E464" s="11" t="s">
        <v>3418</v>
      </c>
      <c r="F464" s="11" t="s">
        <v>4862</v>
      </c>
      <c r="G464" s="11" t="s">
        <v>3209</v>
      </c>
      <c r="H464" s="11" t="s">
        <v>2478</v>
      </c>
      <c r="I464" s="11" t="s">
        <v>2479</v>
      </c>
      <c r="J464" s="11" t="s">
        <v>9</v>
      </c>
      <c r="K464" s="11" t="s">
        <v>166</v>
      </c>
      <c r="L464" s="11" t="s">
        <v>4256</v>
      </c>
      <c r="M464" s="11" t="s">
        <v>4863</v>
      </c>
      <c r="O464" s="11" t="s">
        <v>45</v>
      </c>
      <c r="P464" s="11" t="s">
        <v>46</v>
      </c>
      <c r="Q464" s="11" t="s">
        <v>4257</v>
      </c>
      <c r="R464" s="11" t="s">
        <v>4258</v>
      </c>
    </row>
    <row r="465" spans="1:18" x14ac:dyDescent="0.25">
      <c r="A465" s="11" t="s">
        <v>39</v>
      </c>
      <c r="D465" s="11" t="s">
        <v>3209</v>
      </c>
      <c r="E465" s="11" t="s">
        <v>3209</v>
      </c>
      <c r="F465" s="11" t="s">
        <v>3209</v>
      </c>
      <c r="H465" s="11" t="s">
        <v>2447</v>
      </c>
      <c r="I465" s="11" t="s">
        <v>2448</v>
      </c>
      <c r="J465" s="11" t="s">
        <v>45</v>
      </c>
      <c r="K465" s="11" t="s">
        <v>136</v>
      </c>
      <c r="L465" s="11" t="s">
        <v>4259</v>
      </c>
      <c r="M465" s="11" t="s">
        <v>3416</v>
      </c>
      <c r="O465" s="11" t="s">
        <v>45</v>
      </c>
      <c r="P465" s="11" t="s">
        <v>47</v>
      </c>
      <c r="Q465" s="11" t="s">
        <v>4260</v>
      </c>
    </row>
    <row r="466" spans="1:18" x14ac:dyDescent="0.25">
      <c r="A466" s="11" t="s">
        <v>39</v>
      </c>
      <c r="D466" s="11" t="s">
        <v>4776</v>
      </c>
      <c r="E466" s="11" t="s">
        <v>3180</v>
      </c>
      <c r="F466" s="11" t="s">
        <v>4777</v>
      </c>
      <c r="G466" s="11" t="s">
        <v>3438</v>
      </c>
      <c r="H466" s="11" t="s">
        <v>432</v>
      </c>
      <c r="I466" s="11" t="s">
        <v>433</v>
      </c>
      <c r="J466" s="11" t="s">
        <v>9</v>
      </c>
      <c r="K466" s="11" t="s">
        <v>166</v>
      </c>
      <c r="L466" s="11" t="s">
        <v>4261</v>
      </c>
      <c r="M466" s="11" t="s">
        <v>4864</v>
      </c>
      <c r="O466" s="11" t="s">
        <v>45</v>
      </c>
      <c r="P466" s="11" t="s">
        <v>46</v>
      </c>
      <c r="Q466" s="11" t="s">
        <v>4262</v>
      </c>
      <c r="R466" s="11" t="s">
        <v>4263</v>
      </c>
    </row>
    <row r="467" spans="1:18" x14ac:dyDescent="0.25">
      <c r="A467" s="11" t="s">
        <v>39</v>
      </c>
      <c r="D467" s="11" t="s">
        <v>3285</v>
      </c>
      <c r="E467" s="11" t="s">
        <v>3361</v>
      </c>
      <c r="F467" s="11" t="s">
        <v>3285</v>
      </c>
      <c r="G467" s="11" t="s">
        <v>3269</v>
      </c>
      <c r="H467" s="11" t="s">
        <v>2453</v>
      </c>
      <c r="I467" s="11" t="s">
        <v>2454</v>
      </c>
      <c r="J467" s="11" t="s">
        <v>9</v>
      </c>
      <c r="K467" s="11" t="s">
        <v>135</v>
      </c>
      <c r="L467" s="11" t="s">
        <v>4264</v>
      </c>
      <c r="M467" s="11" t="s">
        <v>4865</v>
      </c>
      <c r="O467" s="11" t="s">
        <v>45</v>
      </c>
      <c r="P467" s="11" t="s">
        <v>47</v>
      </c>
      <c r="Q467" s="11" t="s">
        <v>4265</v>
      </c>
      <c r="R467" s="11" t="s">
        <v>4266</v>
      </c>
    </row>
    <row r="468" spans="1:18" x14ac:dyDescent="0.25">
      <c r="A468" s="11" t="s">
        <v>39</v>
      </c>
      <c r="D468" s="11" t="s">
        <v>3264</v>
      </c>
      <c r="E468" s="11" t="s">
        <v>3361</v>
      </c>
      <c r="F468" s="11" t="s">
        <v>3264</v>
      </c>
      <c r="G468" s="11" t="s">
        <v>3339</v>
      </c>
      <c r="H468" s="11" t="s">
        <v>2453</v>
      </c>
      <c r="I468" s="11" t="s">
        <v>2454</v>
      </c>
      <c r="J468" s="11" t="s">
        <v>9</v>
      </c>
      <c r="K468" s="11" t="s">
        <v>135</v>
      </c>
      <c r="L468" s="11" t="s">
        <v>4267</v>
      </c>
      <c r="M468" s="11" t="s">
        <v>4756</v>
      </c>
      <c r="O468" s="11" t="s">
        <v>45</v>
      </c>
      <c r="P468" s="11" t="s">
        <v>47</v>
      </c>
      <c r="Q468" s="11" t="s">
        <v>4268</v>
      </c>
      <c r="R468" s="11" t="s">
        <v>4269</v>
      </c>
    </row>
    <row r="469" spans="1:18" x14ac:dyDescent="0.25">
      <c r="A469" s="11" t="s">
        <v>39</v>
      </c>
      <c r="D469" s="11" t="s">
        <v>3238</v>
      </c>
      <c r="E469" s="11" t="s">
        <v>3361</v>
      </c>
      <c r="F469" s="11" t="s">
        <v>3238</v>
      </c>
      <c r="G469" s="11" t="s">
        <v>3334</v>
      </c>
      <c r="H469" s="11" t="s">
        <v>156</v>
      </c>
      <c r="I469" s="11" t="s">
        <v>157</v>
      </c>
      <c r="J469" s="11" t="s">
        <v>9</v>
      </c>
      <c r="K469" s="11" t="s">
        <v>135</v>
      </c>
      <c r="L469" s="11" t="s">
        <v>4270</v>
      </c>
      <c r="M469" s="11" t="s">
        <v>4866</v>
      </c>
      <c r="O469" s="11" t="s">
        <v>45</v>
      </c>
      <c r="P469" s="11" t="s">
        <v>47</v>
      </c>
      <c r="Q469" s="11" t="s">
        <v>4271</v>
      </c>
      <c r="R469" s="11" t="s">
        <v>4272</v>
      </c>
    </row>
    <row r="470" spans="1:18" x14ac:dyDescent="0.25">
      <c r="A470" s="11" t="s">
        <v>39</v>
      </c>
      <c r="D470" s="11" t="s">
        <v>3238</v>
      </c>
      <c r="E470" s="11" t="s">
        <v>3361</v>
      </c>
      <c r="F470" s="11" t="s">
        <v>3238</v>
      </c>
      <c r="G470" s="11" t="s">
        <v>3334</v>
      </c>
      <c r="H470" s="11" t="s">
        <v>156</v>
      </c>
      <c r="I470" s="11" t="s">
        <v>157</v>
      </c>
      <c r="J470" s="11" t="s">
        <v>9</v>
      </c>
      <c r="K470" s="11" t="s">
        <v>135</v>
      </c>
      <c r="L470" s="11" t="s">
        <v>4273</v>
      </c>
      <c r="M470" s="11" t="s">
        <v>4784</v>
      </c>
      <c r="O470" s="11" t="s">
        <v>45</v>
      </c>
      <c r="P470" s="11" t="s">
        <v>47</v>
      </c>
      <c r="Q470" s="11" t="s">
        <v>4274</v>
      </c>
      <c r="R470" s="11" t="s">
        <v>4275</v>
      </c>
    </row>
    <row r="471" spans="1:18" x14ac:dyDescent="0.25">
      <c r="A471" s="11" t="s">
        <v>39</v>
      </c>
      <c r="D471" s="11" t="s">
        <v>3238</v>
      </c>
      <c r="E471" s="11" t="s">
        <v>3361</v>
      </c>
      <c r="F471" s="11" t="s">
        <v>3238</v>
      </c>
      <c r="G471" s="11" t="s">
        <v>3334</v>
      </c>
      <c r="H471" s="11" t="s">
        <v>156</v>
      </c>
      <c r="I471" s="11" t="s">
        <v>157</v>
      </c>
      <c r="J471" s="11" t="s">
        <v>9</v>
      </c>
      <c r="K471" s="11" t="s">
        <v>135</v>
      </c>
      <c r="L471" s="11" t="s">
        <v>4276</v>
      </c>
      <c r="M471" s="11" t="s">
        <v>4867</v>
      </c>
      <c r="O471" s="11" t="s">
        <v>45</v>
      </c>
      <c r="P471" s="11" t="s">
        <v>47</v>
      </c>
      <c r="Q471" s="11" t="s">
        <v>4277</v>
      </c>
      <c r="R471" s="11" t="s">
        <v>4278</v>
      </c>
    </row>
    <row r="472" spans="1:18" x14ac:dyDescent="0.25">
      <c r="A472" s="11" t="s">
        <v>39</v>
      </c>
      <c r="D472" s="11" t="s">
        <v>3238</v>
      </c>
      <c r="E472" s="11" t="s">
        <v>3361</v>
      </c>
      <c r="F472" s="11" t="s">
        <v>3238</v>
      </c>
      <c r="G472" s="11" t="s">
        <v>3334</v>
      </c>
      <c r="H472" s="11" t="s">
        <v>156</v>
      </c>
      <c r="I472" s="11" t="s">
        <v>157</v>
      </c>
      <c r="J472" s="11" t="s">
        <v>9</v>
      </c>
      <c r="K472" s="11" t="s">
        <v>135</v>
      </c>
      <c r="L472" s="11" t="s">
        <v>4279</v>
      </c>
      <c r="M472" s="11" t="s">
        <v>4784</v>
      </c>
      <c r="O472" s="11" t="s">
        <v>45</v>
      </c>
      <c r="P472" s="11" t="s">
        <v>47</v>
      </c>
      <c r="Q472" s="11" t="s">
        <v>4280</v>
      </c>
      <c r="R472" s="11" t="s">
        <v>4281</v>
      </c>
    </row>
    <row r="473" spans="1:18" x14ac:dyDescent="0.25">
      <c r="A473" s="11" t="s">
        <v>39</v>
      </c>
      <c r="D473" s="11" t="s">
        <v>3265</v>
      </c>
      <c r="E473" s="11" t="s">
        <v>3361</v>
      </c>
      <c r="F473" s="11" t="s">
        <v>3265</v>
      </c>
      <c r="G473" s="11" t="s">
        <v>3264</v>
      </c>
      <c r="H473" s="11" t="s">
        <v>50</v>
      </c>
      <c r="I473" s="11" t="s">
        <v>51</v>
      </c>
      <c r="J473" s="11" t="s">
        <v>9</v>
      </c>
      <c r="K473" s="11" t="s">
        <v>135</v>
      </c>
      <c r="L473" s="11" t="s">
        <v>4050</v>
      </c>
      <c r="M473" s="11" t="s">
        <v>4868</v>
      </c>
      <c r="O473" s="11" t="s">
        <v>45</v>
      </c>
      <c r="P473" s="11" t="s">
        <v>47</v>
      </c>
      <c r="Q473" s="11" t="s">
        <v>4282</v>
      </c>
      <c r="R473" s="11" t="s">
        <v>4283</v>
      </c>
    </row>
    <row r="474" spans="1:18" x14ac:dyDescent="0.25">
      <c r="A474" s="11" t="s">
        <v>39</v>
      </c>
      <c r="D474" s="11" t="s">
        <v>3334</v>
      </c>
      <c r="E474" s="11" t="s">
        <v>3361</v>
      </c>
      <c r="F474" s="11" t="s">
        <v>3334</v>
      </c>
      <c r="G474" s="11" t="s">
        <v>3196</v>
      </c>
      <c r="H474" s="11" t="s">
        <v>50</v>
      </c>
      <c r="I474" s="11" t="s">
        <v>51</v>
      </c>
      <c r="J474" s="11" t="s">
        <v>9</v>
      </c>
      <c r="K474" s="11" t="s">
        <v>135</v>
      </c>
      <c r="L474" s="11" t="s">
        <v>4284</v>
      </c>
      <c r="M474" s="11" t="s">
        <v>4869</v>
      </c>
      <c r="O474" s="11" t="s">
        <v>45</v>
      </c>
      <c r="P474" s="11" t="s">
        <v>47</v>
      </c>
      <c r="Q474" s="11" t="s">
        <v>4285</v>
      </c>
      <c r="R474" s="11" t="s">
        <v>4286</v>
      </c>
    </row>
    <row r="475" spans="1:18" x14ac:dyDescent="0.25">
      <c r="A475" s="11" t="s">
        <v>39</v>
      </c>
      <c r="D475" s="11" t="s">
        <v>3244</v>
      </c>
      <c r="E475" s="11" t="s">
        <v>3361</v>
      </c>
      <c r="F475" s="11" t="s">
        <v>3335</v>
      </c>
      <c r="G475" s="11" t="s">
        <v>3264</v>
      </c>
      <c r="H475" s="11" t="s">
        <v>43</v>
      </c>
      <c r="I475" s="11" t="s">
        <v>44</v>
      </c>
      <c r="J475" s="11" t="s">
        <v>9</v>
      </c>
      <c r="K475" s="11" t="s">
        <v>135</v>
      </c>
      <c r="L475" s="11" t="s">
        <v>4133</v>
      </c>
      <c r="M475" s="11" t="s">
        <v>4788</v>
      </c>
      <c r="O475" s="11" t="s">
        <v>45</v>
      </c>
      <c r="P475" s="11" t="s">
        <v>2594</v>
      </c>
      <c r="Q475" s="11" t="s">
        <v>4287</v>
      </c>
      <c r="R475" s="11" t="s">
        <v>4288</v>
      </c>
    </row>
    <row r="476" spans="1:18" x14ac:dyDescent="0.25">
      <c r="A476" s="11" t="s">
        <v>39</v>
      </c>
      <c r="D476" s="11" t="s">
        <v>3244</v>
      </c>
      <c r="E476" s="11" t="s">
        <v>3361</v>
      </c>
      <c r="F476" s="11" t="s">
        <v>3335</v>
      </c>
      <c r="G476" s="11" t="s">
        <v>3264</v>
      </c>
      <c r="H476" s="11" t="s">
        <v>43</v>
      </c>
      <c r="I476" s="11" t="s">
        <v>44</v>
      </c>
      <c r="J476" s="11" t="s">
        <v>9</v>
      </c>
      <c r="K476" s="11" t="s">
        <v>135</v>
      </c>
      <c r="L476" s="11" t="s">
        <v>4289</v>
      </c>
      <c r="M476" s="11" t="s">
        <v>4788</v>
      </c>
      <c r="O476" s="11" t="s">
        <v>45</v>
      </c>
      <c r="P476" s="11" t="s">
        <v>2594</v>
      </c>
      <c r="Q476" s="11" t="s">
        <v>4290</v>
      </c>
      <c r="R476" s="11" t="s">
        <v>4291</v>
      </c>
    </row>
    <row r="477" spans="1:18" x14ac:dyDescent="0.25">
      <c r="A477" s="11" t="s">
        <v>39</v>
      </c>
      <c r="D477" s="11" t="s">
        <v>3244</v>
      </c>
      <c r="E477" s="11" t="s">
        <v>3361</v>
      </c>
      <c r="F477" s="11" t="s">
        <v>3335</v>
      </c>
      <c r="G477" s="11" t="s">
        <v>3331</v>
      </c>
      <c r="H477" s="11" t="s">
        <v>43</v>
      </c>
      <c r="I477" s="11" t="s">
        <v>44</v>
      </c>
      <c r="J477" s="11" t="s">
        <v>9</v>
      </c>
      <c r="K477" s="11" t="s">
        <v>135</v>
      </c>
      <c r="L477" s="11" t="s">
        <v>4292</v>
      </c>
      <c r="M477" s="11" t="s">
        <v>4789</v>
      </c>
      <c r="O477" s="11" t="s">
        <v>45</v>
      </c>
      <c r="P477" s="11" t="s">
        <v>2594</v>
      </c>
      <c r="Q477" s="11" t="s">
        <v>4293</v>
      </c>
      <c r="R477" s="11" t="s">
        <v>4294</v>
      </c>
    </row>
    <row r="478" spans="1:18" x14ac:dyDescent="0.25">
      <c r="A478" s="11" t="s">
        <v>39</v>
      </c>
      <c r="D478" s="11" t="s">
        <v>3336</v>
      </c>
      <c r="E478" s="11" t="s">
        <v>3361</v>
      </c>
      <c r="F478" s="11" t="s">
        <v>4854</v>
      </c>
      <c r="G478" s="11" t="s">
        <v>3264</v>
      </c>
      <c r="H478" s="11" t="s">
        <v>43</v>
      </c>
      <c r="I478" s="11" t="s">
        <v>44</v>
      </c>
      <c r="J478" s="11" t="s">
        <v>9</v>
      </c>
      <c r="K478" s="11" t="s">
        <v>135</v>
      </c>
      <c r="L478" s="11" t="s">
        <v>4295</v>
      </c>
      <c r="M478" s="11" t="s">
        <v>4855</v>
      </c>
      <c r="O478" s="11" t="s">
        <v>45</v>
      </c>
      <c r="P478" s="11" t="s">
        <v>2594</v>
      </c>
      <c r="Q478" s="11" t="s">
        <v>4296</v>
      </c>
      <c r="R478" s="11" t="s">
        <v>4297</v>
      </c>
    </row>
    <row r="479" spans="1:18" x14ac:dyDescent="0.25">
      <c r="A479" s="11" t="s">
        <v>39</v>
      </c>
      <c r="D479" s="11" t="s">
        <v>3244</v>
      </c>
      <c r="E479" s="11" t="s">
        <v>3361</v>
      </c>
      <c r="F479" s="11" t="s">
        <v>3335</v>
      </c>
      <c r="G479" s="11" t="s">
        <v>3264</v>
      </c>
      <c r="H479" s="11" t="s">
        <v>43</v>
      </c>
      <c r="I479" s="11" t="s">
        <v>44</v>
      </c>
      <c r="J479" s="11" t="s">
        <v>9</v>
      </c>
      <c r="K479" s="11" t="s">
        <v>135</v>
      </c>
      <c r="L479" s="11" t="s">
        <v>4298</v>
      </c>
      <c r="M479" s="11" t="s">
        <v>4788</v>
      </c>
      <c r="O479" s="11" t="s">
        <v>45</v>
      </c>
      <c r="P479" s="11" t="s">
        <v>2594</v>
      </c>
      <c r="Q479" s="11" t="s">
        <v>4299</v>
      </c>
      <c r="R479" s="11" t="s">
        <v>4300</v>
      </c>
    </row>
    <row r="480" spans="1:18" x14ac:dyDescent="0.25">
      <c r="A480" s="11" t="s">
        <v>39</v>
      </c>
      <c r="D480" s="11" t="s">
        <v>3244</v>
      </c>
      <c r="E480" s="11" t="s">
        <v>3361</v>
      </c>
      <c r="F480" s="11" t="s">
        <v>3335</v>
      </c>
      <c r="G480" s="11" t="s">
        <v>3331</v>
      </c>
      <c r="H480" s="11" t="s">
        <v>43</v>
      </c>
      <c r="I480" s="11" t="s">
        <v>44</v>
      </c>
      <c r="J480" s="11" t="s">
        <v>9</v>
      </c>
      <c r="K480" s="11" t="s">
        <v>135</v>
      </c>
      <c r="L480" s="11" t="s">
        <v>4136</v>
      </c>
      <c r="M480" s="11" t="s">
        <v>4790</v>
      </c>
      <c r="O480" s="11" t="s">
        <v>45</v>
      </c>
      <c r="P480" s="11" t="s">
        <v>2594</v>
      </c>
      <c r="Q480" s="11" t="s">
        <v>4301</v>
      </c>
      <c r="R480" s="11" t="s">
        <v>4302</v>
      </c>
    </row>
    <row r="481" spans="1:18" x14ac:dyDescent="0.25">
      <c r="A481" s="11" t="s">
        <v>39</v>
      </c>
      <c r="D481" s="11" t="s">
        <v>3367</v>
      </c>
      <c r="E481" s="11" t="s">
        <v>3401</v>
      </c>
      <c r="F481" s="11" t="s">
        <v>3367</v>
      </c>
      <c r="G481" s="11" t="s">
        <v>3367</v>
      </c>
      <c r="H481" s="11" t="s">
        <v>175</v>
      </c>
      <c r="I481" s="11" t="s">
        <v>176</v>
      </c>
      <c r="J481" s="11" t="s">
        <v>9</v>
      </c>
      <c r="K481" s="11" t="s">
        <v>135</v>
      </c>
      <c r="L481" s="11" t="s">
        <v>3135</v>
      </c>
      <c r="M481" s="11" t="s">
        <v>116</v>
      </c>
      <c r="O481" s="11" t="s">
        <v>45</v>
      </c>
      <c r="P481" s="11" t="s">
        <v>47</v>
      </c>
      <c r="Q481" s="11" t="s">
        <v>3136</v>
      </c>
      <c r="R481" s="11" t="s">
        <v>3137</v>
      </c>
    </row>
    <row r="482" spans="1:18" x14ac:dyDescent="0.25">
      <c r="A482" s="11" t="s">
        <v>39</v>
      </c>
      <c r="D482" s="11" t="s">
        <v>3171</v>
      </c>
      <c r="E482" s="11" t="s">
        <v>3231</v>
      </c>
      <c r="F482" s="11" t="s">
        <v>3171</v>
      </c>
      <c r="G482" s="11" t="s">
        <v>3190</v>
      </c>
      <c r="H482" s="11" t="s">
        <v>50</v>
      </c>
      <c r="I482" s="11" t="s">
        <v>51</v>
      </c>
      <c r="J482" s="11" t="s">
        <v>9</v>
      </c>
      <c r="K482" s="11" t="s">
        <v>135</v>
      </c>
      <c r="L482" s="11" t="s">
        <v>4303</v>
      </c>
      <c r="M482" s="11" t="s">
        <v>4870</v>
      </c>
      <c r="O482" s="11" t="s">
        <v>45</v>
      </c>
      <c r="P482" s="11" t="s">
        <v>47</v>
      </c>
      <c r="Q482" s="11" t="s">
        <v>4304</v>
      </c>
      <c r="R482" s="11" t="s">
        <v>4305</v>
      </c>
    </row>
    <row r="483" spans="1:18" x14ac:dyDescent="0.25">
      <c r="A483" s="11" t="s">
        <v>39</v>
      </c>
      <c r="D483" s="11" t="s">
        <v>3175</v>
      </c>
      <c r="E483" s="11" t="s">
        <v>3238</v>
      </c>
      <c r="F483" s="11" t="s">
        <v>3175</v>
      </c>
      <c r="G483" s="11" t="s">
        <v>3175</v>
      </c>
      <c r="H483" s="11" t="s">
        <v>140</v>
      </c>
      <c r="I483" s="11" t="s">
        <v>141</v>
      </c>
      <c r="J483" s="11" t="s">
        <v>9</v>
      </c>
      <c r="K483" s="11" t="s">
        <v>135</v>
      </c>
      <c r="L483" s="11" t="s">
        <v>4306</v>
      </c>
      <c r="M483" s="11" t="s">
        <v>4871</v>
      </c>
      <c r="O483" s="11" t="s">
        <v>45</v>
      </c>
      <c r="P483" s="11" t="s">
        <v>47</v>
      </c>
      <c r="Q483" s="11" t="s">
        <v>4307</v>
      </c>
      <c r="R483" s="11" t="s">
        <v>4308</v>
      </c>
    </row>
    <row r="484" spans="1:18" x14ac:dyDescent="0.25">
      <c r="A484" s="11" t="s">
        <v>39</v>
      </c>
      <c r="D484" s="11" t="s">
        <v>3433</v>
      </c>
      <c r="E484" s="11" t="s">
        <v>3209</v>
      </c>
      <c r="F484" s="11" t="s">
        <v>3312</v>
      </c>
      <c r="H484" s="11" t="s">
        <v>749</v>
      </c>
      <c r="I484" s="11" t="s">
        <v>750</v>
      </c>
      <c r="J484" s="11" t="s">
        <v>1600</v>
      </c>
      <c r="K484" s="11" t="s">
        <v>135</v>
      </c>
      <c r="L484" s="11" t="s">
        <v>4309</v>
      </c>
      <c r="M484" s="11" t="s">
        <v>4872</v>
      </c>
      <c r="O484" s="11" t="s">
        <v>45</v>
      </c>
      <c r="P484" s="11" t="s">
        <v>46</v>
      </c>
      <c r="Q484" s="11" t="s">
        <v>4310</v>
      </c>
      <c r="R484" s="11" t="s">
        <v>4311</v>
      </c>
    </row>
    <row r="485" spans="1:18" x14ac:dyDescent="0.25">
      <c r="A485" s="11" t="s">
        <v>39</v>
      </c>
      <c r="D485" s="11" t="s">
        <v>3190</v>
      </c>
      <c r="E485" s="11" t="s">
        <v>3209</v>
      </c>
      <c r="F485" s="11" t="s">
        <v>3190</v>
      </c>
      <c r="G485" s="11" t="s">
        <v>3338</v>
      </c>
      <c r="H485" s="11" t="s">
        <v>50</v>
      </c>
      <c r="I485" s="11" t="s">
        <v>51</v>
      </c>
      <c r="J485" s="11" t="s">
        <v>9</v>
      </c>
      <c r="K485" s="11" t="s">
        <v>135</v>
      </c>
      <c r="L485" s="11" t="s">
        <v>4312</v>
      </c>
      <c r="M485" s="11" t="s">
        <v>4873</v>
      </c>
      <c r="O485" s="11" t="s">
        <v>45</v>
      </c>
      <c r="P485" s="11" t="s">
        <v>47</v>
      </c>
      <c r="Q485" s="11" t="s">
        <v>4313</v>
      </c>
      <c r="R485" s="11" t="s">
        <v>4314</v>
      </c>
    </row>
    <row r="486" spans="1:18" x14ac:dyDescent="0.25">
      <c r="A486" s="11" t="s">
        <v>39</v>
      </c>
      <c r="D486" s="11" t="s">
        <v>3247</v>
      </c>
      <c r="E486" s="11" t="s">
        <v>3209</v>
      </c>
      <c r="F486" s="11" t="s">
        <v>3334</v>
      </c>
      <c r="G486" s="11" t="s">
        <v>3331</v>
      </c>
      <c r="H486" s="11" t="s">
        <v>80</v>
      </c>
      <c r="I486" s="11" t="s">
        <v>81</v>
      </c>
      <c r="J486" s="11" t="s">
        <v>9</v>
      </c>
      <c r="K486" s="11" t="s">
        <v>135</v>
      </c>
      <c r="L486" s="11" t="s">
        <v>4315</v>
      </c>
      <c r="M486" s="11" t="s">
        <v>116</v>
      </c>
      <c r="O486" s="11" t="s">
        <v>45</v>
      </c>
      <c r="P486" s="11" t="s">
        <v>47</v>
      </c>
      <c r="Q486" s="11" t="s">
        <v>4316</v>
      </c>
      <c r="R486" s="11" t="s">
        <v>4317</v>
      </c>
    </row>
    <row r="487" spans="1:18" x14ac:dyDescent="0.25">
      <c r="A487" s="11" t="s">
        <v>39</v>
      </c>
      <c r="D487" s="11" t="s">
        <v>3353</v>
      </c>
      <c r="E487" s="11" t="s">
        <v>3209</v>
      </c>
      <c r="F487" s="11" t="s">
        <v>3353</v>
      </c>
      <c r="G487" s="11" t="s">
        <v>3228</v>
      </c>
      <c r="H487" s="11" t="s">
        <v>138</v>
      </c>
      <c r="I487" s="11" t="s">
        <v>139</v>
      </c>
      <c r="J487" s="11" t="s">
        <v>9</v>
      </c>
      <c r="K487" s="11" t="s">
        <v>135</v>
      </c>
      <c r="L487" s="11" t="s">
        <v>3129</v>
      </c>
      <c r="M487" s="11" t="s">
        <v>4874</v>
      </c>
      <c r="O487" s="11" t="s">
        <v>45</v>
      </c>
      <c r="P487" s="11" t="s">
        <v>47</v>
      </c>
      <c r="Q487" s="11" t="s">
        <v>4318</v>
      </c>
      <c r="R487" s="11" t="s">
        <v>4319</v>
      </c>
    </row>
    <row r="488" spans="1:18" x14ac:dyDescent="0.25">
      <c r="A488" s="11" t="s">
        <v>39</v>
      </c>
      <c r="D488" s="11" t="s">
        <v>3411</v>
      </c>
      <c r="E488" s="11" t="s">
        <v>3411</v>
      </c>
      <c r="F488" s="11" t="s">
        <v>3411</v>
      </c>
      <c r="H488" s="11" t="s">
        <v>2453</v>
      </c>
      <c r="I488" s="11" t="s">
        <v>2454</v>
      </c>
      <c r="J488" s="11" t="s">
        <v>1586</v>
      </c>
      <c r="K488" s="11" t="s">
        <v>135</v>
      </c>
      <c r="L488" s="11" t="s">
        <v>4320</v>
      </c>
      <c r="M488" s="11" t="s">
        <v>4875</v>
      </c>
      <c r="O488" s="11" t="s">
        <v>45</v>
      </c>
      <c r="P488" s="11" t="s">
        <v>47</v>
      </c>
      <c r="Q488" s="11" t="s">
        <v>4321</v>
      </c>
    </row>
    <row r="489" spans="1:18" x14ac:dyDescent="0.25">
      <c r="A489" s="11" t="s">
        <v>39</v>
      </c>
      <c r="D489" s="11" t="s">
        <v>3339</v>
      </c>
      <c r="E489" s="11" t="s">
        <v>3361</v>
      </c>
      <c r="F489" s="11" t="s">
        <v>4808</v>
      </c>
      <c r="G489" s="11" t="s">
        <v>3339</v>
      </c>
      <c r="H489" s="11" t="s">
        <v>43</v>
      </c>
      <c r="I489" s="11" t="s">
        <v>44</v>
      </c>
      <c r="J489" s="11" t="s">
        <v>9</v>
      </c>
      <c r="K489" s="11" t="s">
        <v>135</v>
      </c>
      <c r="L489" s="11" t="s">
        <v>4289</v>
      </c>
      <c r="M489" s="11" t="s">
        <v>4809</v>
      </c>
      <c r="O489" s="11" t="s">
        <v>45</v>
      </c>
      <c r="P489" s="11" t="s">
        <v>2594</v>
      </c>
      <c r="Q489" s="11" t="s">
        <v>4322</v>
      </c>
      <c r="R489" s="11" t="s">
        <v>4323</v>
      </c>
    </row>
    <row r="490" spans="1:18" x14ac:dyDescent="0.25">
      <c r="A490" s="11" t="s">
        <v>39</v>
      </c>
      <c r="D490" s="11" t="s">
        <v>3233</v>
      </c>
      <c r="E490" s="11" t="s">
        <v>3233</v>
      </c>
      <c r="F490" s="11" t="s">
        <v>3233</v>
      </c>
      <c r="H490" s="11" t="s">
        <v>156</v>
      </c>
      <c r="I490" s="11" t="s">
        <v>157</v>
      </c>
      <c r="J490" s="11" t="s">
        <v>45</v>
      </c>
      <c r="K490" s="11" t="s">
        <v>136</v>
      </c>
      <c r="L490" s="11" t="s">
        <v>4324</v>
      </c>
      <c r="M490" s="11" t="s">
        <v>4876</v>
      </c>
      <c r="O490" s="11" t="s">
        <v>45</v>
      </c>
      <c r="P490" s="11" t="s">
        <v>47</v>
      </c>
      <c r="Q490" s="11" t="s">
        <v>4325</v>
      </c>
    </row>
    <row r="491" spans="1:18" x14ac:dyDescent="0.25">
      <c r="A491" s="11" t="s">
        <v>39</v>
      </c>
      <c r="D491" s="11" t="s">
        <v>3233</v>
      </c>
      <c r="E491" s="11" t="s">
        <v>3233</v>
      </c>
      <c r="F491" s="11" t="s">
        <v>3233</v>
      </c>
      <c r="H491" s="11" t="s">
        <v>156</v>
      </c>
      <c r="I491" s="11" t="s">
        <v>157</v>
      </c>
      <c r="J491" s="11" t="s">
        <v>45</v>
      </c>
      <c r="K491" s="11" t="s">
        <v>136</v>
      </c>
      <c r="L491" s="11" t="s">
        <v>4326</v>
      </c>
      <c r="M491" s="11" t="s">
        <v>4877</v>
      </c>
      <c r="O491" s="11" t="s">
        <v>45</v>
      </c>
      <c r="P491" s="11" t="s">
        <v>47</v>
      </c>
      <c r="Q491" s="11" t="s">
        <v>4327</v>
      </c>
    </row>
    <row r="492" spans="1:18" x14ac:dyDescent="0.25">
      <c r="A492" s="11" t="s">
        <v>39</v>
      </c>
      <c r="D492" s="11" t="s">
        <v>3361</v>
      </c>
      <c r="E492" s="11" t="s">
        <v>3361</v>
      </c>
      <c r="F492" s="11" t="s">
        <v>3361</v>
      </c>
      <c r="H492" s="11" t="s">
        <v>2490</v>
      </c>
      <c r="I492" s="11" t="s">
        <v>2491</v>
      </c>
      <c r="J492" s="11" t="s">
        <v>45</v>
      </c>
      <c r="K492" s="11" t="s">
        <v>166</v>
      </c>
      <c r="L492" s="11" t="s">
        <v>2491</v>
      </c>
      <c r="M492" s="11" t="s">
        <v>4878</v>
      </c>
      <c r="O492" s="11" t="s">
        <v>45</v>
      </c>
      <c r="P492" s="11" t="s">
        <v>46</v>
      </c>
      <c r="Q492" s="11" t="s">
        <v>4328</v>
      </c>
    </row>
    <row r="493" spans="1:18" x14ac:dyDescent="0.25">
      <c r="A493" s="11" t="s">
        <v>39</v>
      </c>
      <c r="D493" s="11" t="s">
        <v>3438</v>
      </c>
      <c r="E493" s="11" t="s">
        <v>3401</v>
      </c>
      <c r="F493" s="11" t="s">
        <v>3439</v>
      </c>
      <c r="G493" s="11" t="s">
        <v>3438</v>
      </c>
      <c r="H493" s="11" t="s">
        <v>2457</v>
      </c>
      <c r="I493" s="11" t="s">
        <v>2458</v>
      </c>
      <c r="J493" s="11" t="s">
        <v>9</v>
      </c>
      <c r="K493" s="11" t="s">
        <v>135</v>
      </c>
      <c r="L493" s="11" t="s">
        <v>3126</v>
      </c>
      <c r="M493" s="11" t="s">
        <v>3237</v>
      </c>
      <c r="O493" s="11" t="s">
        <v>45</v>
      </c>
      <c r="P493" s="11" t="s">
        <v>46</v>
      </c>
      <c r="Q493" s="11" t="s">
        <v>3127</v>
      </c>
      <c r="R493" s="11" t="s">
        <v>3128</v>
      </c>
    </row>
    <row r="494" spans="1:18" x14ac:dyDescent="0.25">
      <c r="A494" s="11" t="s">
        <v>39</v>
      </c>
      <c r="D494" s="11" t="s">
        <v>3336</v>
      </c>
      <c r="E494" s="11" t="s">
        <v>3336</v>
      </c>
      <c r="F494" s="11" t="s">
        <v>3336</v>
      </c>
      <c r="H494" s="11" t="s">
        <v>236</v>
      </c>
      <c r="I494" s="11" t="s">
        <v>237</v>
      </c>
      <c r="J494" s="11" t="s">
        <v>1586</v>
      </c>
      <c r="K494" s="11" t="s">
        <v>135</v>
      </c>
      <c r="L494" s="11" t="s">
        <v>4101</v>
      </c>
      <c r="M494" s="11" t="s">
        <v>4879</v>
      </c>
      <c r="O494" s="11" t="s">
        <v>45</v>
      </c>
      <c r="P494" s="11" t="s">
        <v>46</v>
      </c>
      <c r="Q494" s="11" t="s">
        <v>2151</v>
      </c>
    </row>
    <row r="495" spans="1:18" x14ac:dyDescent="0.25">
      <c r="A495" s="11" t="s">
        <v>39</v>
      </c>
      <c r="D495" s="11" t="s">
        <v>3164</v>
      </c>
      <c r="E495" s="11" t="s">
        <v>3231</v>
      </c>
      <c r="F495" s="11" t="s">
        <v>3164</v>
      </c>
      <c r="G495" s="11" t="s">
        <v>3190</v>
      </c>
      <c r="H495" s="11" t="s">
        <v>50</v>
      </c>
      <c r="I495" s="11" t="s">
        <v>51</v>
      </c>
      <c r="J495" s="11" t="s">
        <v>9</v>
      </c>
      <c r="K495" s="11" t="s">
        <v>135</v>
      </c>
      <c r="L495" s="11" t="s">
        <v>4329</v>
      </c>
      <c r="M495" s="11" t="s">
        <v>4880</v>
      </c>
      <c r="O495" s="11" t="s">
        <v>45</v>
      </c>
      <c r="P495" s="11" t="s">
        <v>47</v>
      </c>
      <c r="Q495" s="11" t="s">
        <v>4330</v>
      </c>
      <c r="R495" s="11" t="s">
        <v>4331</v>
      </c>
    </row>
    <row r="496" spans="1:18" x14ac:dyDescent="0.25">
      <c r="A496" s="11" t="s">
        <v>39</v>
      </c>
      <c r="D496" s="11" t="s">
        <v>3190</v>
      </c>
      <c r="E496" s="11" t="s">
        <v>3209</v>
      </c>
      <c r="F496" s="11" t="s">
        <v>3190</v>
      </c>
      <c r="G496" s="11" t="s">
        <v>3338</v>
      </c>
      <c r="H496" s="11" t="s">
        <v>50</v>
      </c>
      <c r="I496" s="11" t="s">
        <v>51</v>
      </c>
      <c r="J496" s="11" t="s">
        <v>9</v>
      </c>
      <c r="K496" s="11" t="s">
        <v>135</v>
      </c>
      <c r="L496" s="11" t="s">
        <v>4332</v>
      </c>
      <c r="M496" s="11" t="s">
        <v>4873</v>
      </c>
      <c r="O496" s="11" t="s">
        <v>45</v>
      </c>
      <c r="P496" s="11" t="s">
        <v>47</v>
      </c>
      <c r="Q496" s="11" t="s">
        <v>4333</v>
      </c>
      <c r="R496" s="11" t="s">
        <v>4334</v>
      </c>
    </row>
    <row r="497" spans="1:18" x14ac:dyDescent="0.25">
      <c r="A497" s="11" t="s">
        <v>39</v>
      </c>
      <c r="D497" s="11" t="s">
        <v>3190</v>
      </c>
      <c r="E497" s="11" t="s">
        <v>3190</v>
      </c>
      <c r="F497" s="11" t="s">
        <v>3190</v>
      </c>
      <c r="H497" s="11" t="s">
        <v>50</v>
      </c>
      <c r="I497" s="11" t="s">
        <v>51</v>
      </c>
      <c r="J497" s="11" t="s">
        <v>45</v>
      </c>
      <c r="K497" s="11" t="s">
        <v>135</v>
      </c>
      <c r="L497" s="11" t="s">
        <v>4335</v>
      </c>
      <c r="M497" s="11" t="s">
        <v>4881</v>
      </c>
      <c r="O497" s="11" t="s">
        <v>45</v>
      </c>
      <c r="P497" s="11" t="s">
        <v>47</v>
      </c>
      <c r="Q497" s="11" t="s">
        <v>4336</v>
      </c>
      <c r="R497" s="11" t="s">
        <v>3946</v>
      </c>
    </row>
    <row r="498" spans="1:18" x14ac:dyDescent="0.25">
      <c r="A498" s="11" t="s">
        <v>39</v>
      </c>
      <c r="D498" s="11" t="s">
        <v>3428</v>
      </c>
      <c r="E498" s="11" t="s">
        <v>3163</v>
      </c>
      <c r="F498" s="11" t="s">
        <v>4862</v>
      </c>
      <c r="G498" s="11" t="s">
        <v>3428</v>
      </c>
      <c r="H498" s="11" t="s">
        <v>4337</v>
      </c>
      <c r="I498" s="11" t="s">
        <v>4338</v>
      </c>
      <c r="J498" s="11" t="s">
        <v>9</v>
      </c>
      <c r="K498" s="11" t="s">
        <v>136</v>
      </c>
      <c r="L498" s="11" t="s">
        <v>4339</v>
      </c>
      <c r="M498" s="11" t="s">
        <v>4882</v>
      </c>
      <c r="O498" s="11" t="s">
        <v>45</v>
      </c>
      <c r="P498" s="11" t="s">
        <v>46</v>
      </c>
      <c r="Q498" s="11" t="s">
        <v>4340</v>
      </c>
      <c r="R498" s="11" t="s">
        <v>4341</v>
      </c>
    </row>
    <row r="499" spans="1:18" x14ac:dyDescent="0.25">
      <c r="A499" s="11" t="s">
        <v>39</v>
      </c>
      <c r="D499" s="11" t="s">
        <v>3336</v>
      </c>
      <c r="E499" s="11" t="s">
        <v>3336</v>
      </c>
      <c r="F499" s="11" t="s">
        <v>3336</v>
      </c>
      <c r="H499" s="11" t="s">
        <v>43</v>
      </c>
      <c r="I499" s="11" t="s">
        <v>44</v>
      </c>
      <c r="J499" s="11" t="s">
        <v>45</v>
      </c>
      <c r="K499" s="11" t="s">
        <v>136</v>
      </c>
      <c r="L499" s="11" t="s">
        <v>4342</v>
      </c>
      <c r="M499" s="11" t="s">
        <v>4883</v>
      </c>
      <c r="O499" s="11" t="s">
        <v>45</v>
      </c>
      <c r="P499" s="11" t="s">
        <v>2594</v>
      </c>
      <c r="Q499" s="11" t="s">
        <v>4343</v>
      </c>
    </row>
    <row r="500" spans="1:18" x14ac:dyDescent="0.25">
      <c r="A500" s="11" t="s">
        <v>39</v>
      </c>
      <c r="D500" s="11" t="s">
        <v>3339</v>
      </c>
      <c r="E500" s="11" t="s">
        <v>3361</v>
      </c>
      <c r="F500" s="11" t="s">
        <v>4808</v>
      </c>
      <c r="G500" s="11" t="s">
        <v>3339</v>
      </c>
      <c r="H500" s="11" t="s">
        <v>43</v>
      </c>
      <c r="I500" s="11" t="s">
        <v>44</v>
      </c>
      <c r="J500" s="11" t="s">
        <v>9</v>
      </c>
      <c r="K500" s="11" t="s">
        <v>135</v>
      </c>
      <c r="L500" s="11" t="s">
        <v>4077</v>
      </c>
      <c r="M500" s="11" t="s">
        <v>4809</v>
      </c>
      <c r="O500" s="11" t="s">
        <v>45</v>
      </c>
      <c r="P500" s="11" t="s">
        <v>2594</v>
      </c>
      <c r="Q500" s="11" t="s">
        <v>4344</v>
      </c>
      <c r="R500" s="11" t="s">
        <v>4345</v>
      </c>
    </row>
    <row r="501" spans="1:18" x14ac:dyDescent="0.25">
      <c r="A501" s="11" t="s">
        <v>39</v>
      </c>
      <c r="D501" s="11" t="s">
        <v>3233</v>
      </c>
      <c r="E501" s="11" t="s">
        <v>3233</v>
      </c>
      <c r="F501" s="11" t="s">
        <v>3233</v>
      </c>
      <c r="H501" s="11" t="s">
        <v>156</v>
      </c>
      <c r="I501" s="11" t="s">
        <v>157</v>
      </c>
      <c r="J501" s="11" t="s">
        <v>45</v>
      </c>
      <c r="K501" s="11" t="s">
        <v>136</v>
      </c>
      <c r="L501" s="11" t="s">
        <v>4346</v>
      </c>
      <c r="M501" s="11" t="s">
        <v>4884</v>
      </c>
      <c r="O501" s="11" t="s">
        <v>45</v>
      </c>
      <c r="P501" s="11" t="s">
        <v>47</v>
      </c>
      <c r="Q501" s="11" t="s">
        <v>4347</v>
      </c>
    </row>
    <row r="502" spans="1:18" x14ac:dyDescent="0.25">
      <c r="A502" s="11" t="s">
        <v>39</v>
      </c>
      <c r="D502" s="11" t="s">
        <v>3233</v>
      </c>
      <c r="E502" s="11" t="s">
        <v>3233</v>
      </c>
      <c r="F502" s="11" t="s">
        <v>3233</v>
      </c>
      <c r="H502" s="11" t="s">
        <v>156</v>
      </c>
      <c r="I502" s="11" t="s">
        <v>157</v>
      </c>
      <c r="J502" s="11" t="s">
        <v>45</v>
      </c>
      <c r="K502" s="11" t="s">
        <v>136</v>
      </c>
      <c r="L502" s="11" t="s">
        <v>4348</v>
      </c>
      <c r="M502" s="11" t="s">
        <v>4885</v>
      </c>
      <c r="O502" s="11" t="s">
        <v>45</v>
      </c>
      <c r="P502" s="11" t="s">
        <v>47</v>
      </c>
      <c r="Q502" s="11" t="s">
        <v>4349</v>
      </c>
    </row>
    <row r="503" spans="1:18" x14ac:dyDescent="0.25">
      <c r="A503" s="11" t="s">
        <v>39</v>
      </c>
      <c r="D503" s="11" t="s">
        <v>3341</v>
      </c>
      <c r="E503" s="11" t="s">
        <v>3401</v>
      </c>
      <c r="F503" s="11" t="s">
        <v>3255</v>
      </c>
      <c r="G503" s="11" t="s">
        <v>3447</v>
      </c>
      <c r="H503" s="11" t="s">
        <v>3138</v>
      </c>
      <c r="I503" s="11" t="s">
        <v>3139</v>
      </c>
      <c r="J503" s="11" t="s">
        <v>9</v>
      </c>
      <c r="K503" s="11" t="s">
        <v>135</v>
      </c>
      <c r="L503" s="11" t="s">
        <v>3140</v>
      </c>
      <c r="M503" s="11" t="s">
        <v>3448</v>
      </c>
      <c r="O503" s="11" t="s">
        <v>45</v>
      </c>
      <c r="P503" s="11" t="s">
        <v>46</v>
      </c>
      <c r="Q503" s="11" t="s">
        <v>3141</v>
      </c>
      <c r="R503" s="11" t="s">
        <v>3142</v>
      </c>
    </row>
    <row r="504" spans="1:18" x14ac:dyDescent="0.25">
      <c r="A504" s="11" t="s">
        <v>39</v>
      </c>
      <c r="D504" s="11" t="s">
        <v>3333</v>
      </c>
      <c r="E504" s="11" t="s">
        <v>3401</v>
      </c>
      <c r="F504" s="11" t="s">
        <v>3333</v>
      </c>
      <c r="G504" s="11" t="s">
        <v>3367</v>
      </c>
      <c r="H504" s="11" t="s">
        <v>138</v>
      </c>
      <c r="I504" s="11" t="s">
        <v>139</v>
      </c>
      <c r="J504" s="11" t="s">
        <v>9</v>
      </c>
      <c r="K504" s="11" t="s">
        <v>135</v>
      </c>
      <c r="L504" s="11" t="s">
        <v>3129</v>
      </c>
      <c r="M504" s="11" t="s">
        <v>3445</v>
      </c>
      <c r="O504" s="11" t="s">
        <v>45</v>
      </c>
      <c r="P504" s="11" t="s">
        <v>47</v>
      </c>
      <c r="Q504" s="11" t="s">
        <v>3130</v>
      </c>
      <c r="R504" s="11" t="s">
        <v>3131</v>
      </c>
    </row>
    <row r="505" spans="1:18" x14ac:dyDescent="0.25">
      <c r="A505" s="11" t="s">
        <v>39</v>
      </c>
      <c r="D505" s="11" t="s">
        <v>3308</v>
      </c>
      <c r="E505" s="11" t="s">
        <v>3308</v>
      </c>
      <c r="F505" s="11" t="s">
        <v>3308</v>
      </c>
      <c r="H505" s="11" t="s">
        <v>1050</v>
      </c>
      <c r="I505" s="11" t="s">
        <v>2471</v>
      </c>
      <c r="J505" s="11" t="s">
        <v>45</v>
      </c>
      <c r="K505" s="11" t="s">
        <v>166</v>
      </c>
      <c r="L505" s="11" t="s">
        <v>4350</v>
      </c>
      <c r="M505" s="11" t="s">
        <v>4886</v>
      </c>
      <c r="O505" s="11" t="s">
        <v>45</v>
      </c>
      <c r="P505" s="11" t="s">
        <v>47</v>
      </c>
      <c r="Q505" s="11" t="s">
        <v>4351</v>
      </c>
    </row>
    <row r="506" spans="1:18" x14ac:dyDescent="0.25">
      <c r="A506" s="11" t="s">
        <v>39</v>
      </c>
      <c r="D506" s="11" t="s">
        <v>3391</v>
      </c>
      <c r="E506" s="11" t="s">
        <v>3268</v>
      </c>
      <c r="F506" s="11" t="s">
        <v>3250</v>
      </c>
      <c r="G506" s="11" t="s">
        <v>4767</v>
      </c>
      <c r="H506" s="11" t="s">
        <v>2451</v>
      </c>
      <c r="I506" s="11" t="s">
        <v>2452</v>
      </c>
      <c r="J506" s="11" t="s">
        <v>9</v>
      </c>
      <c r="K506" s="11" t="s">
        <v>136</v>
      </c>
      <c r="L506" s="11" t="s">
        <v>4352</v>
      </c>
      <c r="M506" s="11" t="s">
        <v>4887</v>
      </c>
      <c r="O506" s="11" t="s">
        <v>45</v>
      </c>
      <c r="P506" s="11" t="s">
        <v>2960</v>
      </c>
      <c r="Q506" s="11" t="s">
        <v>4353</v>
      </c>
      <c r="R506" s="11" t="s">
        <v>4354</v>
      </c>
    </row>
    <row r="507" spans="1:18" x14ac:dyDescent="0.25">
      <c r="A507" s="11" t="s">
        <v>39</v>
      </c>
      <c r="D507" s="11" t="s">
        <v>3144</v>
      </c>
      <c r="E507" s="11" t="s">
        <v>3231</v>
      </c>
      <c r="F507" s="11" t="s">
        <v>3144</v>
      </c>
      <c r="G507" s="11" t="s">
        <v>3190</v>
      </c>
      <c r="H507" s="11" t="s">
        <v>50</v>
      </c>
      <c r="I507" s="11" t="s">
        <v>51</v>
      </c>
      <c r="J507" s="11" t="s">
        <v>9</v>
      </c>
      <c r="K507" s="11" t="s">
        <v>135</v>
      </c>
      <c r="L507" s="11" t="s">
        <v>4355</v>
      </c>
      <c r="M507" s="11" t="s">
        <v>1335</v>
      </c>
      <c r="O507" s="11" t="s">
        <v>45</v>
      </c>
      <c r="P507" s="11" t="s">
        <v>47</v>
      </c>
      <c r="Q507" s="11" t="s">
        <v>4356</v>
      </c>
      <c r="R507" s="11" t="s">
        <v>4357</v>
      </c>
    </row>
    <row r="508" spans="1:18" x14ac:dyDescent="0.25">
      <c r="A508" s="11" t="s">
        <v>39</v>
      </c>
      <c r="D508" s="11" t="s">
        <v>4888</v>
      </c>
      <c r="E508" s="11" t="s">
        <v>3238</v>
      </c>
      <c r="F508" s="11" t="s">
        <v>4888</v>
      </c>
      <c r="G508" s="11" t="s">
        <v>3190</v>
      </c>
      <c r="H508" s="11" t="s">
        <v>50</v>
      </c>
      <c r="I508" s="11" t="s">
        <v>51</v>
      </c>
      <c r="J508" s="11" t="s">
        <v>9</v>
      </c>
      <c r="K508" s="11" t="s">
        <v>135</v>
      </c>
      <c r="L508" s="11" t="s">
        <v>4358</v>
      </c>
      <c r="M508" s="11" t="s">
        <v>4889</v>
      </c>
      <c r="O508" s="11" t="s">
        <v>45</v>
      </c>
      <c r="P508" s="11" t="s">
        <v>47</v>
      </c>
      <c r="Q508" s="11" t="s">
        <v>4359</v>
      </c>
      <c r="R508" s="11" t="s">
        <v>4360</v>
      </c>
    </row>
    <row r="509" spans="1:18" x14ac:dyDescent="0.25">
      <c r="A509" s="11" t="s">
        <v>39</v>
      </c>
      <c r="D509" s="11" t="s">
        <v>3428</v>
      </c>
      <c r="E509" s="11" t="s">
        <v>3438</v>
      </c>
      <c r="F509" s="11" t="s">
        <v>4862</v>
      </c>
      <c r="G509" s="11" t="s">
        <v>3428</v>
      </c>
      <c r="H509" s="11" t="s">
        <v>2455</v>
      </c>
      <c r="I509" s="11" t="s">
        <v>2456</v>
      </c>
      <c r="J509" s="11" t="s">
        <v>9</v>
      </c>
      <c r="K509" s="11" t="s">
        <v>136</v>
      </c>
      <c r="L509" s="11" t="s">
        <v>4361</v>
      </c>
      <c r="M509" s="11" t="s">
        <v>4890</v>
      </c>
      <c r="O509" s="11" t="s">
        <v>45</v>
      </c>
      <c r="P509" s="11" t="s">
        <v>46</v>
      </c>
      <c r="Q509" s="11" t="s">
        <v>4362</v>
      </c>
      <c r="R509" s="11" t="s">
        <v>4363</v>
      </c>
    </row>
    <row r="510" spans="1:18" x14ac:dyDescent="0.25">
      <c r="A510" s="11" t="s">
        <v>39</v>
      </c>
      <c r="D510" s="11" t="s">
        <v>3339</v>
      </c>
      <c r="E510" s="11" t="s">
        <v>3339</v>
      </c>
      <c r="F510" s="11" t="s">
        <v>3339</v>
      </c>
      <c r="H510" s="11" t="s">
        <v>4364</v>
      </c>
      <c r="I510" s="11" t="s">
        <v>4365</v>
      </c>
      <c r="J510" s="11" t="s">
        <v>45</v>
      </c>
      <c r="K510" s="11" t="s">
        <v>166</v>
      </c>
      <c r="L510" s="11" t="s">
        <v>4366</v>
      </c>
      <c r="M510" s="11" t="s">
        <v>4891</v>
      </c>
      <c r="O510" s="11" t="s">
        <v>45</v>
      </c>
      <c r="P510" s="11" t="s">
        <v>47</v>
      </c>
      <c r="Q510" s="11" t="s">
        <v>4367</v>
      </c>
      <c r="R510" s="11" t="s">
        <v>4368</v>
      </c>
    </row>
    <row r="511" spans="1:18" x14ac:dyDescent="0.25">
      <c r="A511" s="11" t="s">
        <v>39</v>
      </c>
      <c r="D511" s="11" t="s">
        <v>3336</v>
      </c>
      <c r="E511" s="11" t="s">
        <v>3361</v>
      </c>
      <c r="F511" s="11" t="s">
        <v>3336</v>
      </c>
      <c r="G511" s="11" t="s">
        <v>3269</v>
      </c>
      <c r="H511" s="11" t="s">
        <v>2453</v>
      </c>
      <c r="I511" s="11" t="s">
        <v>2454</v>
      </c>
      <c r="J511" s="11" t="s">
        <v>9</v>
      </c>
      <c r="K511" s="11" t="s">
        <v>135</v>
      </c>
      <c r="L511" s="11" t="s">
        <v>4369</v>
      </c>
      <c r="M511" s="11" t="s">
        <v>4703</v>
      </c>
      <c r="O511" s="11" t="s">
        <v>45</v>
      </c>
      <c r="P511" s="11" t="s">
        <v>47</v>
      </c>
      <c r="Q511" s="11" t="s">
        <v>4370</v>
      </c>
      <c r="R511" s="11" t="s">
        <v>4371</v>
      </c>
    </row>
    <row r="512" spans="1:18" x14ac:dyDescent="0.25">
      <c r="A512" s="11" t="s">
        <v>39</v>
      </c>
      <c r="D512" s="11" t="s">
        <v>4541</v>
      </c>
      <c r="E512" s="11" t="s">
        <v>4541</v>
      </c>
      <c r="F512" s="11" t="s">
        <v>4541</v>
      </c>
      <c r="H512" s="11" t="s">
        <v>43</v>
      </c>
      <c r="I512" s="11" t="s">
        <v>44</v>
      </c>
      <c r="J512" s="11" t="s">
        <v>1586</v>
      </c>
      <c r="K512" s="11" t="s">
        <v>135</v>
      </c>
      <c r="L512" s="11" t="s">
        <v>4372</v>
      </c>
      <c r="M512" s="11" t="s">
        <v>4892</v>
      </c>
      <c r="O512" s="11" t="s">
        <v>45</v>
      </c>
      <c r="P512" s="11" t="s">
        <v>2594</v>
      </c>
      <c r="Q512" s="11" t="s">
        <v>4373</v>
      </c>
    </row>
    <row r="513" spans="1:18" x14ac:dyDescent="0.25">
      <c r="A513" s="11" t="s">
        <v>39</v>
      </c>
      <c r="D513" s="11" t="s">
        <v>3219</v>
      </c>
      <c r="E513" s="11" t="s">
        <v>3152</v>
      </c>
      <c r="F513" s="11" t="s">
        <v>3219</v>
      </c>
      <c r="G513" s="11" t="s">
        <v>3264</v>
      </c>
      <c r="H513" s="11" t="s">
        <v>2453</v>
      </c>
      <c r="I513" s="11" t="s">
        <v>2454</v>
      </c>
      <c r="J513" s="11" t="s">
        <v>9</v>
      </c>
      <c r="K513" s="11" t="s">
        <v>135</v>
      </c>
      <c r="L513" s="11" t="s">
        <v>4374</v>
      </c>
      <c r="M513" s="11" t="s">
        <v>4779</v>
      </c>
      <c r="O513" s="11" t="s">
        <v>45</v>
      </c>
      <c r="P513" s="11" t="s">
        <v>47</v>
      </c>
      <c r="Q513" s="11" t="s">
        <v>4375</v>
      </c>
      <c r="R513" s="11" t="s">
        <v>4376</v>
      </c>
    </row>
    <row r="514" spans="1:18" x14ac:dyDescent="0.25">
      <c r="A514" s="11" t="s">
        <v>39</v>
      </c>
      <c r="D514" s="11" t="s">
        <v>3308</v>
      </c>
      <c r="E514" s="11" t="s">
        <v>3152</v>
      </c>
      <c r="F514" s="11" t="s">
        <v>3308</v>
      </c>
      <c r="H514" s="11" t="s">
        <v>2447</v>
      </c>
      <c r="I514" s="11" t="s">
        <v>2448</v>
      </c>
      <c r="J514" s="11" t="s">
        <v>1600</v>
      </c>
      <c r="K514" s="11" t="s">
        <v>136</v>
      </c>
      <c r="L514" s="11" t="s">
        <v>4377</v>
      </c>
      <c r="M514" s="11" t="s">
        <v>4893</v>
      </c>
      <c r="O514" s="11" t="s">
        <v>45</v>
      </c>
      <c r="P514" s="11" t="s">
        <v>47</v>
      </c>
      <c r="Q514" s="11" t="s">
        <v>4378</v>
      </c>
      <c r="R514" s="11" t="s">
        <v>2466</v>
      </c>
    </row>
    <row r="515" spans="1:18" x14ac:dyDescent="0.25">
      <c r="A515" s="11" t="s">
        <v>39</v>
      </c>
      <c r="D515" s="11" t="s">
        <v>3339</v>
      </c>
      <c r="E515" s="11" t="s">
        <v>3339</v>
      </c>
      <c r="F515" s="11" t="s">
        <v>3339</v>
      </c>
      <c r="H515" s="11" t="s">
        <v>156</v>
      </c>
      <c r="I515" s="11" t="s">
        <v>157</v>
      </c>
      <c r="J515" s="11" t="s">
        <v>45</v>
      </c>
      <c r="K515" s="11" t="s">
        <v>136</v>
      </c>
      <c r="L515" s="11" t="s">
        <v>4379</v>
      </c>
      <c r="M515" s="11" t="s">
        <v>4894</v>
      </c>
      <c r="O515" s="11" t="s">
        <v>45</v>
      </c>
      <c r="P515" s="11" t="s">
        <v>47</v>
      </c>
      <c r="Q515" s="11" t="s">
        <v>4380</v>
      </c>
    </row>
    <row r="516" spans="1:18" x14ac:dyDescent="0.25">
      <c r="A516" s="11" t="s">
        <v>39</v>
      </c>
      <c r="D516" s="11" t="s">
        <v>3386</v>
      </c>
      <c r="E516" s="11" t="s">
        <v>3386</v>
      </c>
      <c r="F516" s="11" t="s">
        <v>3386</v>
      </c>
      <c r="H516" s="11" t="s">
        <v>43</v>
      </c>
      <c r="I516" s="11" t="s">
        <v>44</v>
      </c>
      <c r="J516" s="11" t="s">
        <v>45</v>
      </c>
      <c r="K516" s="11" t="s">
        <v>136</v>
      </c>
      <c r="L516" s="11" t="s">
        <v>4381</v>
      </c>
      <c r="M516" s="11" t="s">
        <v>4895</v>
      </c>
      <c r="O516" s="11" t="s">
        <v>45</v>
      </c>
      <c r="P516" s="11" t="s">
        <v>2594</v>
      </c>
      <c r="Q516" s="11" t="s">
        <v>4382</v>
      </c>
    </row>
    <row r="517" spans="1:18" x14ac:dyDescent="0.25">
      <c r="A517" s="11" t="s">
        <v>39</v>
      </c>
      <c r="D517" s="11" t="s">
        <v>3373</v>
      </c>
      <c r="E517" s="11" t="s">
        <v>3209</v>
      </c>
      <c r="F517" s="11" t="s">
        <v>3373</v>
      </c>
      <c r="G517" s="11" t="s">
        <v>3331</v>
      </c>
      <c r="H517" s="11" t="s">
        <v>50</v>
      </c>
      <c r="I517" s="11" t="s">
        <v>51</v>
      </c>
      <c r="J517" s="11" t="s">
        <v>9</v>
      </c>
      <c r="K517" s="11" t="s">
        <v>135</v>
      </c>
      <c r="L517" s="11" t="s">
        <v>4383</v>
      </c>
      <c r="M517" s="11" t="s">
        <v>4896</v>
      </c>
      <c r="O517" s="11" t="s">
        <v>45</v>
      </c>
      <c r="P517" s="11" t="s">
        <v>47</v>
      </c>
      <c r="Q517" s="11" t="s">
        <v>4384</v>
      </c>
      <c r="R517" s="11" t="s">
        <v>4385</v>
      </c>
    </row>
    <row r="518" spans="1:18" x14ac:dyDescent="0.25">
      <c r="A518" s="11" t="s">
        <v>39</v>
      </c>
      <c r="D518" s="11" t="s">
        <v>3175</v>
      </c>
      <c r="E518" s="11" t="s">
        <v>3209</v>
      </c>
      <c r="F518" s="11" t="s">
        <v>3175</v>
      </c>
      <c r="G518" s="11" t="s">
        <v>3331</v>
      </c>
      <c r="H518" s="11" t="s">
        <v>50</v>
      </c>
      <c r="I518" s="11" t="s">
        <v>51</v>
      </c>
      <c r="J518" s="11" t="s">
        <v>9</v>
      </c>
      <c r="K518" s="11" t="s">
        <v>135</v>
      </c>
      <c r="L518" s="11" t="s">
        <v>4015</v>
      </c>
      <c r="M518" s="11" t="s">
        <v>4897</v>
      </c>
      <c r="O518" s="11" t="s">
        <v>45</v>
      </c>
      <c r="P518" s="11" t="s">
        <v>47</v>
      </c>
      <c r="Q518" s="11" t="s">
        <v>4386</v>
      </c>
      <c r="R518" s="11" t="s">
        <v>4387</v>
      </c>
    </row>
    <row r="519" spans="1:18" x14ac:dyDescent="0.25">
      <c r="A519" s="11" t="s">
        <v>39</v>
      </c>
      <c r="D519" s="11" t="s">
        <v>3190</v>
      </c>
      <c r="E519" s="11" t="s">
        <v>3209</v>
      </c>
      <c r="F519" s="11" t="s">
        <v>3190</v>
      </c>
      <c r="G519" s="11" t="s">
        <v>3338</v>
      </c>
      <c r="H519" s="11" t="s">
        <v>50</v>
      </c>
      <c r="I519" s="11" t="s">
        <v>51</v>
      </c>
      <c r="J519" s="11" t="s">
        <v>9</v>
      </c>
      <c r="K519" s="11" t="s">
        <v>135</v>
      </c>
      <c r="L519" s="11" t="s">
        <v>4388</v>
      </c>
      <c r="M519" s="11" t="s">
        <v>4898</v>
      </c>
      <c r="O519" s="11" t="s">
        <v>45</v>
      </c>
      <c r="P519" s="11" t="s">
        <v>47</v>
      </c>
      <c r="Q519" s="11" t="s">
        <v>4389</v>
      </c>
      <c r="R519" s="11" t="s">
        <v>4390</v>
      </c>
    </row>
    <row r="520" spans="1:18" x14ac:dyDescent="0.25">
      <c r="A520" s="11" t="s">
        <v>39</v>
      </c>
      <c r="D520" s="11" t="s">
        <v>3190</v>
      </c>
      <c r="E520" s="11" t="s">
        <v>3209</v>
      </c>
      <c r="F520" s="11" t="s">
        <v>3190</v>
      </c>
      <c r="G520" s="11" t="s">
        <v>3338</v>
      </c>
      <c r="H520" s="11" t="s">
        <v>50</v>
      </c>
      <c r="I520" s="11" t="s">
        <v>51</v>
      </c>
      <c r="J520" s="11" t="s">
        <v>9</v>
      </c>
      <c r="K520" s="11" t="s">
        <v>135</v>
      </c>
      <c r="L520" s="11" t="s">
        <v>4391</v>
      </c>
      <c r="M520" s="11" t="s">
        <v>4873</v>
      </c>
      <c r="O520" s="11" t="s">
        <v>45</v>
      </c>
      <c r="P520" s="11" t="s">
        <v>47</v>
      </c>
      <c r="Q520" s="11" t="s">
        <v>4392</v>
      </c>
      <c r="R520" s="11" t="s">
        <v>4393</v>
      </c>
    </row>
    <row r="521" spans="1:18" x14ac:dyDescent="0.25">
      <c r="A521" s="11" t="s">
        <v>39</v>
      </c>
      <c r="D521" s="11" t="s">
        <v>3228</v>
      </c>
      <c r="E521" s="11" t="s">
        <v>3209</v>
      </c>
      <c r="F521" s="11" t="s">
        <v>3228</v>
      </c>
      <c r="G521" s="11" t="s">
        <v>3331</v>
      </c>
      <c r="H521" s="11" t="s">
        <v>50</v>
      </c>
      <c r="I521" s="11" t="s">
        <v>51</v>
      </c>
      <c r="J521" s="11" t="s">
        <v>9</v>
      </c>
      <c r="K521" s="11" t="s">
        <v>135</v>
      </c>
      <c r="L521" s="11" t="s">
        <v>4050</v>
      </c>
      <c r="M521" s="11" t="s">
        <v>4899</v>
      </c>
      <c r="O521" s="11" t="s">
        <v>45</v>
      </c>
      <c r="P521" s="11" t="s">
        <v>47</v>
      </c>
      <c r="Q521" s="11" t="s">
        <v>4394</v>
      </c>
      <c r="R521" s="11" t="s">
        <v>4395</v>
      </c>
    </row>
    <row r="522" spans="1:18" x14ac:dyDescent="0.25">
      <c r="A522" s="11" t="s">
        <v>39</v>
      </c>
      <c r="D522" s="11" t="s">
        <v>4900</v>
      </c>
      <c r="E522" s="11" t="s">
        <v>3209</v>
      </c>
      <c r="F522" s="11" t="s">
        <v>4900</v>
      </c>
      <c r="G522" s="11" t="s">
        <v>3336</v>
      </c>
      <c r="H522" s="11" t="s">
        <v>50</v>
      </c>
      <c r="I522" s="11" t="s">
        <v>51</v>
      </c>
      <c r="J522" s="11" t="s">
        <v>9</v>
      </c>
      <c r="K522" s="11" t="s">
        <v>135</v>
      </c>
      <c r="L522" s="11" t="s">
        <v>4050</v>
      </c>
      <c r="M522" s="11" t="s">
        <v>4901</v>
      </c>
      <c r="O522" s="11" t="s">
        <v>45</v>
      </c>
      <c r="P522" s="11" t="s">
        <v>47</v>
      </c>
      <c r="Q522" s="11" t="s">
        <v>4396</v>
      </c>
      <c r="R522" s="11" t="s">
        <v>4397</v>
      </c>
    </row>
    <row r="523" spans="1:18" x14ac:dyDescent="0.25">
      <c r="A523" s="11" t="s">
        <v>39</v>
      </c>
      <c r="D523" s="11" t="s">
        <v>3175</v>
      </c>
      <c r="E523" s="11" t="s">
        <v>3238</v>
      </c>
      <c r="F523" s="11" t="s">
        <v>3175</v>
      </c>
      <c r="G523" s="11" t="s">
        <v>3175</v>
      </c>
      <c r="H523" s="11" t="s">
        <v>2453</v>
      </c>
      <c r="I523" s="11" t="s">
        <v>2454</v>
      </c>
      <c r="J523" s="11" t="s">
        <v>9</v>
      </c>
      <c r="K523" s="11" t="s">
        <v>135</v>
      </c>
      <c r="L523" s="11" t="s">
        <v>4398</v>
      </c>
      <c r="M523" s="11" t="s">
        <v>4756</v>
      </c>
      <c r="O523" s="11" t="s">
        <v>45</v>
      </c>
      <c r="P523" s="11" t="s">
        <v>47</v>
      </c>
      <c r="Q523" s="11" t="s">
        <v>4399</v>
      </c>
      <c r="R523" s="11" t="s">
        <v>4400</v>
      </c>
    </row>
    <row r="524" spans="1:18" x14ac:dyDescent="0.25">
      <c r="A524" s="11" t="s">
        <v>39</v>
      </c>
      <c r="D524" s="11" t="s">
        <v>3331</v>
      </c>
      <c r="E524" s="11" t="s">
        <v>3361</v>
      </c>
      <c r="F524" s="11" t="s">
        <v>3331</v>
      </c>
      <c r="G524" s="11" t="s">
        <v>3269</v>
      </c>
      <c r="H524" s="11" t="s">
        <v>2453</v>
      </c>
      <c r="I524" s="11" t="s">
        <v>2454</v>
      </c>
      <c r="J524" s="11" t="s">
        <v>9</v>
      </c>
      <c r="K524" s="11" t="s">
        <v>135</v>
      </c>
      <c r="L524" s="11" t="s">
        <v>4401</v>
      </c>
      <c r="M524" s="11" t="s">
        <v>4902</v>
      </c>
      <c r="O524" s="11" t="s">
        <v>45</v>
      </c>
      <c r="P524" s="11" t="s">
        <v>47</v>
      </c>
      <c r="Q524" s="11" t="s">
        <v>4402</v>
      </c>
      <c r="R524" s="11" t="s">
        <v>4403</v>
      </c>
    </row>
    <row r="525" spans="1:18" x14ac:dyDescent="0.25">
      <c r="A525" s="11" t="s">
        <v>39</v>
      </c>
      <c r="D525" s="11" t="s">
        <v>3308</v>
      </c>
      <c r="E525" s="11" t="s">
        <v>3361</v>
      </c>
      <c r="F525" s="11" t="s">
        <v>3308</v>
      </c>
      <c r="G525" s="11" t="s">
        <v>3334</v>
      </c>
      <c r="H525" s="11" t="s">
        <v>156</v>
      </c>
      <c r="I525" s="11" t="s">
        <v>157</v>
      </c>
      <c r="J525" s="11" t="s">
        <v>9</v>
      </c>
      <c r="K525" s="11" t="s">
        <v>135</v>
      </c>
      <c r="L525" s="11" t="s">
        <v>4404</v>
      </c>
      <c r="M525" s="11" t="s">
        <v>4784</v>
      </c>
      <c r="O525" s="11" t="s">
        <v>45</v>
      </c>
      <c r="P525" s="11" t="s">
        <v>47</v>
      </c>
      <c r="Q525" s="11" t="s">
        <v>4405</v>
      </c>
      <c r="R525" s="11" t="s">
        <v>4406</v>
      </c>
    </row>
    <row r="526" spans="1:18" x14ac:dyDescent="0.25">
      <c r="A526" s="11" t="s">
        <v>39</v>
      </c>
      <c r="D526" s="11" t="s">
        <v>3238</v>
      </c>
      <c r="E526" s="11" t="s">
        <v>3361</v>
      </c>
      <c r="F526" s="11" t="s">
        <v>3238</v>
      </c>
      <c r="G526" s="11" t="s">
        <v>3334</v>
      </c>
      <c r="H526" s="11" t="s">
        <v>156</v>
      </c>
      <c r="I526" s="11" t="s">
        <v>157</v>
      </c>
      <c r="J526" s="11" t="s">
        <v>9</v>
      </c>
      <c r="K526" s="11" t="s">
        <v>135</v>
      </c>
      <c r="L526" s="11" t="s">
        <v>4407</v>
      </c>
      <c r="M526" s="11" t="s">
        <v>4784</v>
      </c>
      <c r="O526" s="11" t="s">
        <v>45</v>
      </c>
      <c r="P526" s="11" t="s">
        <v>47</v>
      </c>
      <c r="Q526" s="11" t="s">
        <v>4408</v>
      </c>
      <c r="R526" s="11" t="s">
        <v>4409</v>
      </c>
    </row>
    <row r="527" spans="1:18" x14ac:dyDescent="0.25">
      <c r="A527" s="11" t="s">
        <v>39</v>
      </c>
      <c r="D527" s="11" t="s">
        <v>3238</v>
      </c>
      <c r="E527" s="11" t="s">
        <v>3361</v>
      </c>
      <c r="F527" s="11" t="s">
        <v>3238</v>
      </c>
      <c r="G527" s="11" t="s">
        <v>3334</v>
      </c>
      <c r="H527" s="11" t="s">
        <v>156</v>
      </c>
      <c r="I527" s="11" t="s">
        <v>157</v>
      </c>
      <c r="J527" s="11" t="s">
        <v>9</v>
      </c>
      <c r="K527" s="11" t="s">
        <v>135</v>
      </c>
      <c r="L527" s="11" t="s">
        <v>4410</v>
      </c>
      <c r="M527" s="11" t="s">
        <v>4903</v>
      </c>
      <c r="O527" s="11" t="s">
        <v>45</v>
      </c>
      <c r="P527" s="11" t="s">
        <v>47</v>
      </c>
      <c r="Q527" s="11" t="s">
        <v>4411</v>
      </c>
      <c r="R527" s="11" t="s">
        <v>4412</v>
      </c>
    </row>
    <row r="528" spans="1:18" x14ac:dyDescent="0.25">
      <c r="A528" s="11" t="s">
        <v>39</v>
      </c>
      <c r="D528" s="11" t="s">
        <v>3238</v>
      </c>
      <c r="E528" s="11" t="s">
        <v>3361</v>
      </c>
      <c r="F528" s="11" t="s">
        <v>3238</v>
      </c>
      <c r="G528" s="11" t="s">
        <v>3334</v>
      </c>
      <c r="H528" s="11" t="s">
        <v>156</v>
      </c>
      <c r="I528" s="11" t="s">
        <v>157</v>
      </c>
      <c r="J528" s="11" t="s">
        <v>9</v>
      </c>
      <c r="K528" s="11" t="s">
        <v>135</v>
      </c>
      <c r="L528" s="11" t="s">
        <v>4413</v>
      </c>
      <c r="M528" s="11" t="s">
        <v>4904</v>
      </c>
      <c r="O528" s="11" t="s">
        <v>45</v>
      </c>
      <c r="P528" s="11" t="s">
        <v>47</v>
      </c>
      <c r="Q528" s="11" t="s">
        <v>4414</v>
      </c>
      <c r="R528" s="11" t="s">
        <v>4415</v>
      </c>
    </row>
    <row r="529" spans="1:18" x14ac:dyDescent="0.25">
      <c r="A529" s="11" t="s">
        <v>39</v>
      </c>
      <c r="D529" s="11" t="s">
        <v>3264</v>
      </c>
      <c r="E529" s="11" t="s">
        <v>3361</v>
      </c>
      <c r="F529" s="11" t="s">
        <v>3264</v>
      </c>
      <c r="G529" s="11" t="s">
        <v>3386</v>
      </c>
      <c r="H529" s="11" t="s">
        <v>156</v>
      </c>
      <c r="I529" s="11" t="s">
        <v>157</v>
      </c>
      <c r="J529" s="11" t="s">
        <v>9</v>
      </c>
      <c r="K529" s="11" t="s">
        <v>135</v>
      </c>
      <c r="L529" s="11" t="s">
        <v>4416</v>
      </c>
      <c r="M529" s="11" t="s">
        <v>4905</v>
      </c>
      <c r="O529" s="11" t="s">
        <v>45</v>
      </c>
      <c r="P529" s="11" t="s">
        <v>47</v>
      </c>
      <c r="Q529" s="11" t="s">
        <v>4417</v>
      </c>
      <c r="R529" s="11" t="s">
        <v>4418</v>
      </c>
    </row>
    <row r="530" spans="1:18" x14ac:dyDescent="0.25">
      <c r="A530" s="11" t="s">
        <v>39</v>
      </c>
      <c r="D530" s="11" t="s">
        <v>3339</v>
      </c>
      <c r="E530" s="11" t="s">
        <v>3361</v>
      </c>
      <c r="F530" s="11" t="s">
        <v>3339</v>
      </c>
      <c r="G530" s="11" t="s">
        <v>3196</v>
      </c>
      <c r="H530" s="11" t="s">
        <v>156</v>
      </c>
      <c r="I530" s="11" t="s">
        <v>157</v>
      </c>
      <c r="J530" s="11" t="s">
        <v>9</v>
      </c>
      <c r="K530" s="11" t="s">
        <v>135</v>
      </c>
      <c r="L530" s="11" t="s">
        <v>3024</v>
      </c>
      <c r="M530" s="11" t="s">
        <v>4906</v>
      </c>
      <c r="O530" s="11" t="s">
        <v>45</v>
      </c>
      <c r="P530" s="11" t="s">
        <v>47</v>
      </c>
      <c r="Q530" s="11" t="s">
        <v>4419</v>
      </c>
      <c r="R530" s="11" t="s">
        <v>4420</v>
      </c>
    </row>
    <row r="531" spans="1:18" x14ac:dyDescent="0.25">
      <c r="A531" s="11" t="s">
        <v>39</v>
      </c>
      <c r="D531" s="11" t="s">
        <v>3339</v>
      </c>
      <c r="E531" s="11" t="s">
        <v>3361</v>
      </c>
      <c r="F531" s="11" t="s">
        <v>3339</v>
      </c>
      <c r="G531" s="11" t="s">
        <v>3196</v>
      </c>
      <c r="H531" s="11" t="s">
        <v>50</v>
      </c>
      <c r="I531" s="11" t="s">
        <v>51</v>
      </c>
      <c r="J531" s="11" t="s">
        <v>9</v>
      </c>
      <c r="K531" s="11" t="s">
        <v>135</v>
      </c>
      <c r="L531" s="11" t="s">
        <v>4050</v>
      </c>
      <c r="M531" s="11" t="s">
        <v>4907</v>
      </c>
      <c r="O531" s="11" t="s">
        <v>45</v>
      </c>
      <c r="P531" s="11" t="s">
        <v>47</v>
      </c>
      <c r="Q531" s="11" t="s">
        <v>4421</v>
      </c>
      <c r="R531" s="11" t="s">
        <v>4422</v>
      </c>
    </row>
    <row r="532" spans="1:18" x14ac:dyDescent="0.25">
      <c r="A532" s="11" t="s">
        <v>39</v>
      </c>
      <c r="D532" s="11" t="s">
        <v>3238</v>
      </c>
      <c r="E532" s="11" t="s">
        <v>3361</v>
      </c>
      <c r="F532" s="11" t="s">
        <v>3238</v>
      </c>
      <c r="G532" s="11" t="s">
        <v>3334</v>
      </c>
      <c r="H532" s="11" t="s">
        <v>50</v>
      </c>
      <c r="I532" s="11" t="s">
        <v>51</v>
      </c>
      <c r="J532" s="11" t="s">
        <v>9</v>
      </c>
      <c r="K532" s="11" t="s">
        <v>135</v>
      </c>
      <c r="L532" s="11" t="s">
        <v>4358</v>
      </c>
      <c r="M532" s="11" t="s">
        <v>4908</v>
      </c>
      <c r="O532" s="11" t="s">
        <v>45</v>
      </c>
      <c r="P532" s="11" t="s">
        <v>47</v>
      </c>
      <c r="Q532" s="11" t="s">
        <v>4423</v>
      </c>
      <c r="R532" s="11" t="s">
        <v>4424</v>
      </c>
    </row>
    <row r="533" spans="1:18" x14ac:dyDescent="0.25">
      <c r="A533" s="11" t="s">
        <v>39</v>
      </c>
      <c r="D533" s="11" t="s">
        <v>3367</v>
      </c>
      <c r="E533" s="11" t="s">
        <v>3361</v>
      </c>
      <c r="F533" s="11" t="s">
        <v>3367</v>
      </c>
      <c r="G533" s="11" t="s">
        <v>3305</v>
      </c>
      <c r="H533" s="11" t="s">
        <v>175</v>
      </c>
      <c r="I533" s="11" t="s">
        <v>176</v>
      </c>
      <c r="J533" s="11" t="s">
        <v>9</v>
      </c>
      <c r="K533" s="11" t="s">
        <v>135</v>
      </c>
      <c r="L533" s="11" t="s">
        <v>4425</v>
      </c>
      <c r="M533" s="11" t="s">
        <v>116</v>
      </c>
      <c r="O533" s="11" t="s">
        <v>45</v>
      </c>
      <c r="P533" s="11" t="s">
        <v>47</v>
      </c>
      <c r="Q533" s="11" t="s">
        <v>4426</v>
      </c>
      <c r="R533" s="11" t="s">
        <v>4427</v>
      </c>
    </row>
    <row r="534" spans="1:18" x14ac:dyDescent="0.25">
      <c r="A534" s="11" t="s">
        <v>39</v>
      </c>
      <c r="D534" s="11" t="s">
        <v>3244</v>
      </c>
      <c r="E534" s="11" t="s">
        <v>3361</v>
      </c>
      <c r="F534" s="11" t="s">
        <v>3335</v>
      </c>
      <c r="G534" s="11" t="s">
        <v>3264</v>
      </c>
      <c r="H534" s="11" t="s">
        <v>43</v>
      </c>
      <c r="I534" s="11" t="s">
        <v>44</v>
      </c>
      <c r="J534" s="11" t="s">
        <v>9</v>
      </c>
      <c r="K534" s="11" t="s">
        <v>135</v>
      </c>
      <c r="L534" s="11" t="s">
        <v>4428</v>
      </c>
      <c r="M534" s="11" t="s">
        <v>4788</v>
      </c>
      <c r="O534" s="11" t="s">
        <v>45</v>
      </c>
      <c r="P534" s="11" t="s">
        <v>2594</v>
      </c>
      <c r="Q534" s="11" t="s">
        <v>4429</v>
      </c>
      <c r="R534" s="11" t="s">
        <v>4430</v>
      </c>
    </row>
    <row r="535" spans="1:18" x14ac:dyDescent="0.25">
      <c r="A535" s="11" t="s">
        <v>39</v>
      </c>
      <c r="D535" s="11" t="s">
        <v>3244</v>
      </c>
      <c r="E535" s="11" t="s">
        <v>3361</v>
      </c>
      <c r="F535" s="11" t="s">
        <v>3335</v>
      </c>
      <c r="G535" s="11" t="s">
        <v>3264</v>
      </c>
      <c r="H535" s="11" t="s">
        <v>43</v>
      </c>
      <c r="I535" s="11" t="s">
        <v>44</v>
      </c>
      <c r="J535" s="11" t="s">
        <v>9</v>
      </c>
      <c r="K535" s="11" t="s">
        <v>135</v>
      </c>
      <c r="L535" s="11" t="s">
        <v>4431</v>
      </c>
      <c r="M535" s="11" t="s">
        <v>4909</v>
      </c>
      <c r="O535" s="11" t="s">
        <v>45</v>
      </c>
      <c r="P535" s="11" t="s">
        <v>2594</v>
      </c>
      <c r="Q535" s="11" t="s">
        <v>4432</v>
      </c>
      <c r="R535" s="11" t="s">
        <v>4433</v>
      </c>
    </row>
    <row r="536" spans="1:18" x14ac:dyDescent="0.25">
      <c r="A536" s="11" t="s">
        <v>39</v>
      </c>
      <c r="D536" s="11" t="s">
        <v>3244</v>
      </c>
      <c r="E536" s="11" t="s">
        <v>3361</v>
      </c>
      <c r="F536" s="11" t="s">
        <v>3335</v>
      </c>
      <c r="G536" s="11" t="s">
        <v>3264</v>
      </c>
      <c r="H536" s="11" t="s">
        <v>43</v>
      </c>
      <c r="I536" s="11" t="s">
        <v>44</v>
      </c>
      <c r="J536" s="11" t="s">
        <v>9</v>
      </c>
      <c r="K536" s="11" t="s">
        <v>135</v>
      </c>
      <c r="L536" s="11" t="s">
        <v>4434</v>
      </c>
      <c r="M536" s="11" t="s">
        <v>4788</v>
      </c>
      <c r="O536" s="11" t="s">
        <v>45</v>
      </c>
      <c r="P536" s="11" t="s">
        <v>2594</v>
      </c>
      <c r="Q536" s="11" t="s">
        <v>4435</v>
      </c>
      <c r="R536" s="11" t="s">
        <v>4436</v>
      </c>
    </row>
    <row r="537" spans="1:18" x14ac:dyDescent="0.25">
      <c r="A537" s="11" t="s">
        <v>39</v>
      </c>
      <c r="D537" s="11" t="s">
        <v>3244</v>
      </c>
      <c r="E537" s="11" t="s">
        <v>3361</v>
      </c>
      <c r="F537" s="11" t="s">
        <v>3335</v>
      </c>
      <c r="G537" s="11" t="s">
        <v>3264</v>
      </c>
      <c r="H537" s="11" t="s">
        <v>43</v>
      </c>
      <c r="I537" s="11" t="s">
        <v>44</v>
      </c>
      <c r="J537" s="11" t="s">
        <v>9</v>
      </c>
      <c r="K537" s="11" t="s">
        <v>135</v>
      </c>
      <c r="L537" s="11" t="s">
        <v>4437</v>
      </c>
      <c r="M537" s="11" t="s">
        <v>4788</v>
      </c>
      <c r="O537" s="11" t="s">
        <v>45</v>
      </c>
      <c r="P537" s="11" t="s">
        <v>2594</v>
      </c>
      <c r="Q537" s="11" t="s">
        <v>4438</v>
      </c>
      <c r="R537" s="11" t="s">
        <v>4439</v>
      </c>
    </row>
    <row r="538" spans="1:18" x14ac:dyDescent="0.25">
      <c r="A538" s="11" t="s">
        <v>39</v>
      </c>
      <c r="D538" s="11" t="s">
        <v>3244</v>
      </c>
      <c r="E538" s="11" t="s">
        <v>3361</v>
      </c>
      <c r="F538" s="11" t="s">
        <v>3335</v>
      </c>
      <c r="G538" s="11" t="s">
        <v>3264</v>
      </c>
      <c r="H538" s="11" t="s">
        <v>43</v>
      </c>
      <c r="I538" s="11" t="s">
        <v>44</v>
      </c>
      <c r="J538" s="11" t="s">
        <v>9</v>
      </c>
      <c r="K538" s="11" t="s">
        <v>135</v>
      </c>
      <c r="L538" s="11" t="s">
        <v>4440</v>
      </c>
      <c r="M538" s="11" t="s">
        <v>4788</v>
      </c>
      <c r="O538" s="11" t="s">
        <v>45</v>
      </c>
      <c r="P538" s="11" t="s">
        <v>2594</v>
      </c>
      <c r="Q538" s="11" t="s">
        <v>4441</v>
      </c>
      <c r="R538" s="11" t="s">
        <v>4442</v>
      </c>
    </row>
    <row r="539" spans="1:18" x14ac:dyDescent="0.25">
      <c r="A539" s="11" t="s">
        <v>39</v>
      </c>
      <c r="D539" s="11" t="s">
        <v>3339</v>
      </c>
      <c r="E539" s="11" t="s">
        <v>3361</v>
      </c>
      <c r="F539" s="11" t="s">
        <v>4808</v>
      </c>
      <c r="G539" s="11" t="s">
        <v>3339</v>
      </c>
      <c r="H539" s="11" t="s">
        <v>43</v>
      </c>
      <c r="I539" s="11" t="s">
        <v>44</v>
      </c>
      <c r="J539" s="11" t="s">
        <v>9</v>
      </c>
      <c r="K539" s="11" t="s">
        <v>135</v>
      </c>
      <c r="L539" s="11" t="s">
        <v>4130</v>
      </c>
      <c r="M539" s="11" t="s">
        <v>4809</v>
      </c>
      <c r="O539" s="11" t="s">
        <v>45</v>
      </c>
      <c r="P539" s="11" t="s">
        <v>2594</v>
      </c>
      <c r="Q539" s="11" t="s">
        <v>4443</v>
      </c>
      <c r="R539" s="11" t="s">
        <v>4444</v>
      </c>
    </row>
    <row r="540" spans="1:18" x14ac:dyDescent="0.25">
      <c r="A540" s="11" t="s">
        <v>39</v>
      </c>
      <c r="D540" s="11" t="s">
        <v>3233</v>
      </c>
      <c r="E540" s="11" t="s">
        <v>3233</v>
      </c>
      <c r="F540" s="11" t="s">
        <v>3233</v>
      </c>
      <c r="H540" s="11" t="s">
        <v>156</v>
      </c>
      <c r="I540" s="11" t="s">
        <v>157</v>
      </c>
      <c r="J540" s="11" t="s">
        <v>45</v>
      </c>
      <c r="K540" s="11" t="s">
        <v>136</v>
      </c>
      <c r="L540" s="11" t="s">
        <v>4445</v>
      </c>
      <c r="M540" s="11" t="s">
        <v>4910</v>
      </c>
      <c r="O540" s="11" t="s">
        <v>45</v>
      </c>
      <c r="P540" s="11" t="s">
        <v>47</v>
      </c>
      <c r="Q540" s="11" t="s">
        <v>4446</v>
      </c>
    </row>
    <row r="541" spans="1:18" x14ac:dyDescent="0.25">
      <c r="A541" s="11" t="s">
        <v>39</v>
      </c>
      <c r="D541" s="11" t="s">
        <v>3233</v>
      </c>
      <c r="E541" s="11" t="s">
        <v>3233</v>
      </c>
      <c r="F541" s="11" t="s">
        <v>3233</v>
      </c>
      <c r="H541" s="11" t="s">
        <v>156</v>
      </c>
      <c r="I541" s="11" t="s">
        <v>157</v>
      </c>
      <c r="J541" s="11" t="s">
        <v>45</v>
      </c>
      <c r="K541" s="11" t="s">
        <v>136</v>
      </c>
      <c r="L541" s="11" t="s">
        <v>4447</v>
      </c>
      <c r="M541" s="11" t="s">
        <v>4911</v>
      </c>
      <c r="O541" s="11" t="s">
        <v>45</v>
      </c>
      <c r="P541" s="11" t="s">
        <v>47</v>
      </c>
      <c r="Q541" s="11" t="s">
        <v>4448</v>
      </c>
    </row>
    <row r="542" spans="1:18" x14ac:dyDescent="0.25">
      <c r="A542" s="11" t="s">
        <v>39</v>
      </c>
      <c r="D542" s="11" t="s">
        <v>3418</v>
      </c>
      <c r="E542" s="11" t="s">
        <v>3418</v>
      </c>
      <c r="F542" s="11" t="s">
        <v>3418</v>
      </c>
      <c r="H542" s="11" t="s">
        <v>156</v>
      </c>
      <c r="I542" s="11" t="s">
        <v>157</v>
      </c>
      <c r="J542" s="11" t="s">
        <v>45</v>
      </c>
      <c r="K542" s="11" t="s">
        <v>136</v>
      </c>
      <c r="L542" s="11" t="s">
        <v>4449</v>
      </c>
      <c r="M542" s="11" t="s">
        <v>4912</v>
      </c>
      <c r="O542" s="11" t="s">
        <v>45</v>
      </c>
      <c r="P542" s="11" t="s">
        <v>47</v>
      </c>
      <c r="Q542" s="11" t="s">
        <v>4450</v>
      </c>
    </row>
    <row r="543" spans="1:18" x14ac:dyDescent="0.25">
      <c r="A543" s="11" t="s">
        <v>39</v>
      </c>
      <c r="D543" s="11" t="s">
        <v>3428</v>
      </c>
      <c r="E543" s="11" t="s">
        <v>3401</v>
      </c>
      <c r="F543" s="11" t="s">
        <v>3428</v>
      </c>
      <c r="G543" s="11" t="s">
        <v>3428</v>
      </c>
      <c r="H543" s="11" t="s">
        <v>140</v>
      </c>
      <c r="I543" s="11" t="s">
        <v>141</v>
      </c>
      <c r="J543" s="11" t="s">
        <v>9</v>
      </c>
      <c r="K543" s="11" t="s">
        <v>135</v>
      </c>
      <c r="L543" s="11" t="s">
        <v>3132</v>
      </c>
      <c r="M543" s="11" t="s">
        <v>3446</v>
      </c>
      <c r="O543" s="11" t="s">
        <v>45</v>
      </c>
      <c r="P543" s="11" t="s">
        <v>47</v>
      </c>
      <c r="Q543" s="11" t="s">
        <v>3133</v>
      </c>
      <c r="R543" s="11" t="s">
        <v>3134</v>
      </c>
    </row>
    <row r="544" spans="1:18" x14ac:dyDescent="0.25">
      <c r="A544" s="11" t="s">
        <v>39</v>
      </c>
      <c r="D544" s="11" t="s">
        <v>3144</v>
      </c>
      <c r="E544" s="11" t="s">
        <v>3231</v>
      </c>
      <c r="F544" s="11" t="s">
        <v>3144</v>
      </c>
      <c r="G544" s="11" t="s">
        <v>3184</v>
      </c>
      <c r="H544" s="11" t="s">
        <v>50</v>
      </c>
      <c r="I544" s="11" t="s">
        <v>51</v>
      </c>
      <c r="J544" s="11" t="s">
        <v>9</v>
      </c>
      <c r="K544" s="11" t="s">
        <v>135</v>
      </c>
      <c r="L544" s="11" t="s">
        <v>4451</v>
      </c>
      <c r="M544" s="11" t="s">
        <v>4913</v>
      </c>
      <c r="O544" s="11" t="s">
        <v>45</v>
      </c>
      <c r="P544" s="11" t="s">
        <v>47</v>
      </c>
      <c r="Q544" s="11" t="s">
        <v>4452</v>
      </c>
      <c r="R544" s="11" t="s">
        <v>4453</v>
      </c>
    </row>
    <row r="545" spans="1:18" x14ac:dyDescent="0.25">
      <c r="A545" s="11" t="s">
        <v>39</v>
      </c>
      <c r="D545" s="11" t="s">
        <v>3144</v>
      </c>
      <c r="E545" s="11" t="s">
        <v>3231</v>
      </c>
      <c r="F545" s="11" t="s">
        <v>3144</v>
      </c>
      <c r="G545" s="11" t="s">
        <v>3190</v>
      </c>
      <c r="H545" s="11" t="s">
        <v>50</v>
      </c>
      <c r="I545" s="11" t="s">
        <v>51</v>
      </c>
      <c r="J545" s="11" t="s">
        <v>9</v>
      </c>
      <c r="K545" s="11" t="s">
        <v>135</v>
      </c>
      <c r="L545" s="11" t="s">
        <v>4383</v>
      </c>
      <c r="M545" s="11" t="s">
        <v>4914</v>
      </c>
      <c r="O545" s="11" t="s">
        <v>45</v>
      </c>
      <c r="P545" s="11" t="s">
        <v>47</v>
      </c>
      <c r="Q545" s="11" t="s">
        <v>4454</v>
      </c>
      <c r="R545" s="11" t="s">
        <v>4455</v>
      </c>
    </row>
    <row r="546" spans="1:18" x14ac:dyDescent="0.25">
      <c r="A546" s="11" t="s">
        <v>39</v>
      </c>
      <c r="D546" s="11" t="s">
        <v>3233</v>
      </c>
      <c r="E546" s="11" t="s">
        <v>3233</v>
      </c>
      <c r="F546" s="11" t="s">
        <v>4915</v>
      </c>
      <c r="H546" s="11" t="s">
        <v>60</v>
      </c>
      <c r="I546" s="11" t="s">
        <v>61</v>
      </c>
      <c r="J546" s="11" t="s">
        <v>1600</v>
      </c>
      <c r="K546" s="11" t="s">
        <v>166</v>
      </c>
      <c r="L546" s="11" t="s">
        <v>4456</v>
      </c>
      <c r="M546" s="11" t="s">
        <v>4916</v>
      </c>
      <c r="O546" s="11" t="s">
        <v>45</v>
      </c>
      <c r="P546" s="11" t="s">
        <v>46</v>
      </c>
      <c r="Q546" s="11" t="s">
        <v>4457</v>
      </c>
      <c r="R546" s="11" t="s">
        <v>2500</v>
      </c>
    </row>
    <row r="547" spans="1:18" x14ac:dyDescent="0.25">
      <c r="A547" s="11" t="s">
        <v>39</v>
      </c>
      <c r="D547" s="11" t="s">
        <v>42</v>
      </c>
      <c r="M547" s="11" t="s">
        <v>119</v>
      </c>
      <c r="R547" s="11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topLeftCell="G20" workbookViewId="0">
      <selection activeCell="L51" sqref="L51"/>
    </sheetView>
  </sheetViews>
  <sheetFormatPr baseColWidth="10" defaultRowHeight="15" x14ac:dyDescent="0.25"/>
  <cols>
    <col min="1" max="1" width="11.42578125" hidden="1" customWidth="1"/>
    <col min="3" max="3" width="24.7109375" bestFit="1" customWidth="1"/>
    <col min="4" max="4" width="26.85546875" bestFit="1" customWidth="1"/>
    <col min="5" max="5" width="17.42578125" bestFit="1" customWidth="1"/>
    <col min="6" max="6" width="20.140625" bestFit="1" customWidth="1"/>
    <col min="7" max="7" width="18.140625" bestFit="1" customWidth="1"/>
    <col min="8" max="8" width="17.42578125" bestFit="1" customWidth="1"/>
    <col min="9" max="9" width="53.85546875" bestFit="1" customWidth="1"/>
    <col min="10" max="10" width="17.7109375" bestFit="1" customWidth="1"/>
    <col min="11" max="11" width="17.42578125" bestFit="1" customWidth="1"/>
    <col min="12" max="12" width="55.42578125" bestFit="1" customWidth="1"/>
    <col min="13" max="13" width="24.42578125" bestFit="1" customWidth="1"/>
    <col min="14" max="14" width="24.42578125" customWidth="1"/>
    <col min="15" max="15" width="17.42578125" bestFit="1" customWidth="1"/>
    <col min="16" max="17" width="17.42578125" customWidth="1"/>
    <col min="18" max="18" width="24.7109375" bestFit="1" customWidth="1"/>
    <col min="19" max="19" width="17.7109375" bestFit="1" customWidth="1"/>
    <col min="20" max="20" width="17.42578125" bestFit="1" customWidth="1"/>
    <col min="21" max="21" width="18" bestFit="1" customWidth="1"/>
    <col min="22" max="22" width="11.42578125" hidden="1" customWidth="1"/>
  </cols>
  <sheetData>
    <row r="1" spans="1:36" hidden="1" x14ac:dyDescent="0.25">
      <c r="A1" s="1" t="s">
        <v>4460</v>
      </c>
      <c r="C1" s="1" t="s">
        <v>0</v>
      </c>
      <c r="D1" s="1" t="s">
        <v>40</v>
      </c>
      <c r="E1" s="1" t="s">
        <v>41</v>
      </c>
      <c r="F1" s="1" t="s">
        <v>41</v>
      </c>
      <c r="G1" s="1" t="s">
        <v>41</v>
      </c>
      <c r="H1" s="1" t="s">
        <v>41</v>
      </c>
      <c r="I1" s="1" t="s">
        <v>41</v>
      </c>
      <c r="J1" s="1" t="s">
        <v>41</v>
      </c>
      <c r="K1" s="1" t="s">
        <v>41</v>
      </c>
      <c r="L1" s="1" t="s">
        <v>41</v>
      </c>
      <c r="M1" s="1" t="s">
        <v>41</v>
      </c>
      <c r="N1" s="1"/>
      <c r="O1" s="1" t="s">
        <v>41</v>
      </c>
      <c r="P1" s="1"/>
      <c r="Q1" s="1"/>
      <c r="R1" s="1" t="s">
        <v>41</v>
      </c>
      <c r="S1" s="1" t="s">
        <v>41</v>
      </c>
      <c r="T1" s="1" t="s">
        <v>41</v>
      </c>
      <c r="U1" s="1" t="s">
        <v>41</v>
      </c>
      <c r="V1" s="1" t="s">
        <v>2</v>
      </c>
    </row>
    <row r="3" spans="1:36" ht="15.75" thickBot="1" x14ac:dyDescent="0.3">
      <c r="C3" s="2" t="s">
        <v>3</v>
      </c>
      <c r="D3" s="3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6" ht="15.75" thickTop="1" x14ac:dyDescent="0.25">
      <c r="C4" s="4" t="s">
        <v>5</v>
      </c>
      <c r="D4" s="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6" x14ac:dyDescent="0.25">
      <c r="A5" s="1" t="s">
        <v>6</v>
      </c>
      <c r="C5" s="6" t="s">
        <v>7</v>
      </c>
      <c r="D5" s="7" t="str">
        <f>MID(TaulaPagaments!D7,9,12)</f>
        <v>..28022018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36" x14ac:dyDescent="0.25">
      <c r="A6" s="1" t="s">
        <v>6</v>
      </c>
      <c r="C6" s="6" t="s">
        <v>8</v>
      </c>
      <c r="D6" s="8" t="s">
        <v>29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36" x14ac:dyDescent="0.25">
      <c r="A7" s="6" t="s">
        <v>6</v>
      </c>
      <c r="B7" s="6"/>
      <c r="C7" s="6" t="s">
        <v>22</v>
      </c>
      <c r="D7" s="6" t="s">
        <v>29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36" hidden="1" x14ac:dyDescent="0.25">
      <c r="A8" s="6" t="s">
        <v>10</v>
      </c>
      <c r="B8" s="6"/>
      <c r="C8" s="6" t="s">
        <v>11</v>
      </c>
      <c r="D8" s="6" t="s">
        <v>144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36" hidden="1" x14ac:dyDescent="0.25">
      <c r="A9" s="1" t="s">
        <v>10</v>
      </c>
      <c r="C9" s="6" t="s">
        <v>12</v>
      </c>
      <c r="D9" s="8" t="s">
        <v>29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36" x14ac:dyDescent="0.25">
      <c r="C10" s="9"/>
      <c r="D10" s="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1">
        <v>43159</v>
      </c>
      <c r="Q10" s="21"/>
      <c r="R10" s="17"/>
      <c r="S10" s="17"/>
      <c r="T10" s="17"/>
      <c r="U10" s="17"/>
    </row>
    <row r="11" spans="1:36" hidden="1" x14ac:dyDescent="0.25">
      <c r="A11" s="1" t="s">
        <v>10</v>
      </c>
      <c r="D11" s="10" t="s">
        <v>13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" t="s">
        <v>3449</v>
      </c>
      <c r="W11" s="1" t="s">
        <v>2465</v>
      </c>
    </row>
    <row r="12" spans="1:36" hidden="1" x14ac:dyDescent="0.25">
      <c r="A12" s="1" t="s">
        <v>10</v>
      </c>
      <c r="D12" s="10" t="s">
        <v>14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" t="s">
        <v>16</v>
      </c>
      <c r="W12" s="1" t="s">
        <v>7</v>
      </c>
      <c r="X12" s="1" t="s">
        <v>17</v>
      </c>
      <c r="Y12" s="1" t="s">
        <v>121</v>
      </c>
      <c r="Z12" s="1" t="s">
        <v>18</v>
      </c>
      <c r="AA12" s="1" t="s">
        <v>19</v>
      </c>
      <c r="AB12" s="1" t="s">
        <v>8</v>
      </c>
      <c r="AC12" s="1" t="s">
        <v>133</v>
      </c>
      <c r="AD12" s="1" t="s">
        <v>20</v>
      </c>
      <c r="AE12" s="1" t="s">
        <v>11</v>
      </c>
      <c r="AF12" s="1" t="s">
        <v>21</v>
      </c>
      <c r="AG12" s="1" t="s">
        <v>23</v>
      </c>
      <c r="AH12" s="1" t="s">
        <v>12</v>
      </c>
      <c r="AI12" s="1" t="s">
        <v>24</v>
      </c>
      <c r="AJ12" s="1" t="s">
        <v>25</v>
      </c>
    </row>
    <row r="13" spans="1:36" ht="21.75" hidden="1" customHeight="1" x14ac:dyDescent="0.25">
      <c r="A13" s="1" t="s">
        <v>10</v>
      </c>
      <c r="D13" s="10" t="s">
        <v>15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 t="s">
        <v>16</v>
      </c>
      <c r="W13" s="1" t="s">
        <v>7</v>
      </c>
      <c r="X13" s="1" t="s">
        <v>17</v>
      </c>
      <c r="Y13" s="1" t="s">
        <v>3450</v>
      </c>
      <c r="Z13" s="1" t="s">
        <v>3451</v>
      </c>
      <c r="AA13" s="1" t="s">
        <v>3452</v>
      </c>
      <c r="AB13" s="1" t="s">
        <v>8</v>
      </c>
      <c r="AC13" s="1" t="s">
        <v>134</v>
      </c>
      <c r="AD13" s="1" t="s">
        <v>20</v>
      </c>
      <c r="AE13" s="1" t="s">
        <v>3453</v>
      </c>
      <c r="AF13" s="1" t="s">
        <v>22</v>
      </c>
      <c r="AG13" s="1" t="s">
        <v>23</v>
      </c>
      <c r="AH13" s="1" t="s">
        <v>12</v>
      </c>
      <c r="AI13" s="1" t="s">
        <v>24</v>
      </c>
      <c r="AJ13" s="1" t="s">
        <v>26</v>
      </c>
    </row>
    <row r="14" spans="1:36" x14ac:dyDescent="0.25">
      <c r="D14" t="s">
        <v>16</v>
      </c>
      <c r="E14" t="s">
        <v>7</v>
      </c>
      <c r="F14" t="s">
        <v>17</v>
      </c>
      <c r="G14" t="s">
        <v>121</v>
      </c>
      <c r="H14" t="s">
        <v>18</v>
      </c>
      <c r="I14" t="s">
        <v>19</v>
      </c>
      <c r="J14" t="s">
        <v>8</v>
      </c>
      <c r="K14" t="s">
        <v>133</v>
      </c>
      <c r="L14" t="s">
        <v>20</v>
      </c>
      <c r="M14" t="s">
        <v>11</v>
      </c>
      <c r="N14" t="s">
        <v>4918</v>
      </c>
      <c r="O14" t="s">
        <v>21</v>
      </c>
      <c r="P14" t="s">
        <v>4920</v>
      </c>
      <c r="Q14" t="s">
        <v>4921</v>
      </c>
      <c r="R14" t="s">
        <v>23</v>
      </c>
      <c r="S14" t="s">
        <v>12</v>
      </c>
      <c r="T14" t="s">
        <v>24</v>
      </c>
      <c r="U14" t="s">
        <v>25</v>
      </c>
    </row>
    <row r="15" spans="1:36" x14ac:dyDescent="0.25">
      <c r="A15" t="s">
        <v>39</v>
      </c>
      <c r="D15" s="18">
        <v>42901</v>
      </c>
      <c r="E15" s="18">
        <v>43143</v>
      </c>
      <c r="F15" s="18">
        <v>42901</v>
      </c>
      <c r="G15" s="18">
        <v>43108</v>
      </c>
      <c r="H15" s="19" t="s">
        <v>2453</v>
      </c>
      <c r="I15" s="19" t="s">
        <v>2454</v>
      </c>
      <c r="J15" s="19" t="s">
        <v>9</v>
      </c>
      <c r="K15" s="19" t="s">
        <v>135</v>
      </c>
      <c r="L15" s="19" t="s">
        <v>4087</v>
      </c>
      <c r="M15" s="20">
        <v>-128.61000000000001</v>
      </c>
      <c r="N15" s="20">
        <f>Mov._proveedor1[[#This Row],[Importe pendiente (DL)]]*Mov._proveedor1[[#Headers],[-1]]</f>
        <v>128.61000000000001</v>
      </c>
      <c r="O15" s="18">
        <f>Mov._proveedor1[[#This Row],[Fecha recep. Fra.]]+30</f>
        <v>43138</v>
      </c>
      <c r="P15" s="12">
        <f>+$P$10-Mov._proveedor1[[#This Row],[Fecha pago]]</f>
        <v>21</v>
      </c>
      <c r="Q15" s="12">
        <f>Mov._proveedor1[[#This Row],[Dif dates]]*Mov._proveedor1[[#This Row],[-1]]</f>
        <v>2700.8100000000004</v>
      </c>
      <c r="R15" s="19" t="s">
        <v>45</v>
      </c>
      <c r="S15" s="19" t="s">
        <v>47</v>
      </c>
      <c r="T15" s="19" t="s">
        <v>4246</v>
      </c>
      <c r="U15" s="19" t="s">
        <v>4247</v>
      </c>
    </row>
    <row r="16" spans="1:36" x14ac:dyDescent="0.25">
      <c r="A16" t="s">
        <v>39</v>
      </c>
      <c r="D16" s="18">
        <v>43031</v>
      </c>
      <c r="E16" s="18">
        <v>43069</v>
      </c>
      <c r="F16" s="18">
        <v>43031</v>
      </c>
      <c r="G16" s="18">
        <v>43039</v>
      </c>
      <c r="H16" s="19" t="s">
        <v>2453</v>
      </c>
      <c r="I16" s="19" t="s">
        <v>2454</v>
      </c>
      <c r="J16" s="19" t="s">
        <v>9</v>
      </c>
      <c r="K16" s="19" t="s">
        <v>135</v>
      </c>
      <c r="L16" s="19" t="s">
        <v>3896</v>
      </c>
      <c r="M16" s="20">
        <v>-128.61000000000001</v>
      </c>
      <c r="N16" s="20">
        <f>Mov._proveedor1[[#This Row],[Importe pendiente (DL)]]*Mov._proveedor1[[#Headers],[-1]]</f>
        <v>128.61000000000001</v>
      </c>
      <c r="O16" s="18">
        <f>Mov._proveedor1[[#This Row],[Fecha recep. Fra.]]+30</f>
        <v>43069</v>
      </c>
      <c r="P16" s="12">
        <f>+$P$10-Mov._proveedor1[[#This Row],[Fecha pago]]</f>
        <v>90</v>
      </c>
      <c r="Q16" s="12">
        <f>Mov._proveedor1[[#This Row],[Dif dates]]*Mov._proveedor1[[#This Row],[-1]]</f>
        <v>11574.900000000001</v>
      </c>
      <c r="R16" s="19" t="s">
        <v>45</v>
      </c>
      <c r="S16" s="19" t="s">
        <v>47</v>
      </c>
      <c r="T16" s="19" t="s">
        <v>3897</v>
      </c>
      <c r="U16" s="19" t="s">
        <v>3898</v>
      </c>
    </row>
    <row r="17" spans="1:21" ht="15.75" customHeight="1" x14ac:dyDescent="0.25">
      <c r="A17" t="s">
        <v>39</v>
      </c>
      <c r="D17" s="18">
        <v>43111</v>
      </c>
      <c r="E17" s="18">
        <v>43158</v>
      </c>
      <c r="F17" s="18">
        <v>43111</v>
      </c>
      <c r="G17" s="18">
        <v>43122</v>
      </c>
      <c r="H17" s="19" t="s">
        <v>2453</v>
      </c>
      <c r="I17" s="19" t="s">
        <v>2454</v>
      </c>
      <c r="J17" s="19" t="s">
        <v>9</v>
      </c>
      <c r="K17" s="19" t="s">
        <v>135</v>
      </c>
      <c r="L17" s="19" t="s">
        <v>4369</v>
      </c>
      <c r="M17" s="20">
        <v>-128.61000000000001</v>
      </c>
      <c r="N17" s="20">
        <f>Mov._proveedor1[[#This Row],[Importe pendiente (DL)]]*Mov._proveedor1[[#Headers],[-1]]</f>
        <v>128.61000000000001</v>
      </c>
      <c r="O17" s="18">
        <f>Mov._proveedor1[[#This Row],[Fecha recep. Fra.]]+30</f>
        <v>43152</v>
      </c>
      <c r="P17" s="12">
        <f>+$P$10-Mov._proveedor1[[#This Row],[Fecha pago]]</f>
        <v>7</v>
      </c>
      <c r="Q17" s="12">
        <f>Mov._proveedor1[[#This Row],[Dif dates]]*Mov._proveedor1[[#This Row],[-1]]</f>
        <v>900.2700000000001</v>
      </c>
      <c r="R17" s="19" t="s">
        <v>45</v>
      </c>
      <c r="S17" s="19" t="s">
        <v>47</v>
      </c>
      <c r="T17" s="19" t="s">
        <v>4370</v>
      </c>
      <c r="U17" s="19" t="s">
        <v>4371</v>
      </c>
    </row>
    <row r="18" spans="1:21" ht="15.75" customHeight="1" x14ac:dyDescent="0.25">
      <c r="A18" t="s">
        <v>39</v>
      </c>
      <c r="D18" s="18">
        <v>43054</v>
      </c>
      <c r="E18" s="18">
        <v>43158</v>
      </c>
      <c r="F18" s="18">
        <v>43054</v>
      </c>
      <c r="G18" s="18">
        <v>43123</v>
      </c>
      <c r="H18" s="19" t="s">
        <v>2453</v>
      </c>
      <c r="I18" s="19" t="s">
        <v>2454</v>
      </c>
      <c r="J18" s="19" t="s">
        <v>9</v>
      </c>
      <c r="K18" s="19" t="s">
        <v>135</v>
      </c>
      <c r="L18" s="19" t="s">
        <v>4030</v>
      </c>
      <c r="M18" s="20">
        <v>-129.04</v>
      </c>
      <c r="N18" s="20">
        <f>Mov._proveedor1[[#This Row],[Importe pendiente (DL)]]*Mov._proveedor1[[#Headers],[-1]]</f>
        <v>129.04</v>
      </c>
      <c r="O18" s="18">
        <f>Mov._proveedor1[[#This Row],[Fecha recep. Fra.]]+30</f>
        <v>43153</v>
      </c>
      <c r="P18" s="12">
        <f>+$P$10-Mov._proveedor1[[#This Row],[Fecha pago]]</f>
        <v>6</v>
      </c>
      <c r="Q18" s="12">
        <f>Mov._proveedor1[[#This Row],[Dif dates]]*Mov._proveedor1[[#This Row],[-1]]</f>
        <v>774.24</v>
      </c>
      <c r="R18" s="19" t="s">
        <v>45</v>
      </c>
      <c r="S18" s="19" t="s">
        <v>47</v>
      </c>
      <c r="T18" s="19" t="s">
        <v>4031</v>
      </c>
      <c r="U18" s="19" t="s">
        <v>4032</v>
      </c>
    </row>
    <row r="19" spans="1:21" x14ac:dyDescent="0.25">
      <c r="A19" t="s">
        <v>39</v>
      </c>
      <c r="D19" s="18">
        <v>43089</v>
      </c>
      <c r="E19" s="18">
        <v>43143</v>
      </c>
      <c r="F19" s="18">
        <v>43089</v>
      </c>
      <c r="G19" s="18">
        <v>43123</v>
      </c>
      <c r="H19" s="19" t="s">
        <v>2453</v>
      </c>
      <c r="I19" s="19" t="s">
        <v>2454</v>
      </c>
      <c r="J19" s="19" t="s">
        <v>9</v>
      </c>
      <c r="K19" s="19" t="s">
        <v>135</v>
      </c>
      <c r="L19" s="19" t="s">
        <v>4374</v>
      </c>
      <c r="M19" s="20">
        <v>-129.04</v>
      </c>
      <c r="N19" s="20">
        <f>Mov._proveedor1[[#This Row],[Importe pendiente (DL)]]*Mov._proveedor1[[#Headers],[-1]]</f>
        <v>129.04</v>
      </c>
      <c r="O19" s="18">
        <f>Mov._proveedor1[[#This Row],[Fecha recep. Fra.]]+30</f>
        <v>43153</v>
      </c>
      <c r="P19" s="12">
        <f>+$P$10-Mov._proveedor1[[#This Row],[Fecha pago]]</f>
        <v>6</v>
      </c>
      <c r="Q19" s="12">
        <f>Mov._proveedor1[[#This Row],[Dif dates]]*Mov._proveedor1[[#This Row],[-1]]</f>
        <v>774.24</v>
      </c>
      <c r="R19" s="19" t="s">
        <v>45</v>
      </c>
      <c r="S19" s="19" t="s">
        <v>47</v>
      </c>
      <c r="T19" s="19" t="s">
        <v>4375</v>
      </c>
      <c r="U19" s="19" t="s">
        <v>4376</v>
      </c>
    </row>
    <row r="20" spans="1:21" x14ac:dyDescent="0.25">
      <c r="A20" t="s">
        <v>39</v>
      </c>
      <c r="D20" s="18">
        <v>43089</v>
      </c>
      <c r="E20" s="18">
        <v>43143</v>
      </c>
      <c r="F20" s="18">
        <v>43089</v>
      </c>
      <c r="G20" s="18">
        <v>43123</v>
      </c>
      <c r="H20" s="19" t="s">
        <v>2453</v>
      </c>
      <c r="I20" s="19" t="s">
        <v>2454</v>
      </c>
      <c r="J20" s="19" t="s">
        <v>9</v>
      </c>
      <c r="K20" s="19" t="s">
        <v>135</v>
      </c>
      <c r="L20" s="19" t="s">
        <v>4087</v>
      </c>
      <c r="M20" s="20">
        <v>-144.85</v>
      </c>
      <c r="N20" s="20">
        <f>Mov._proveedor1[[#This Row],[Importe pendiente (DL)]]*Mov._proveedor1[[#Headers],[-1]]</f>
        <v>144.85</v>
      </c>
      <c r="O20" s="18">
        <f>Mov._proveedor1[[#This Row],[Fecha recep. Fra.]]+30</f>
        <v>43153</v>
      </c>
      <c r="P20" s="12">
        <f>+$P$10-Mov._proveedor1[[#This Row],[Fecha pago]]</f>
        <v>6</v>
      </c>
      <c r="Q20" s="12">
        <f>Mov._proveedor1[[#This Row],[Dif dates]]*Mov._proveedor1[[#This Row],[-1]]</f>
        <v>869.09999999999991</v>
      </c>
      <c r="R20" s="19" t="s">
        <v>45</v>
      </c>
      <c r="S20" s="19" t="s">
        <v>47</v>
      </c>
      <c r="T20" s="19" t="s">
        <v>4088</v>
      </c>
      <c r="U20" s="19" t="s">
        <v>4089</v>
      </c>
    </row>
    <row r="21" spans="1:21" x14ac:dyDescent="0.25">
      <c r="A21" t="s">
        <v>39</v>
      </c>
      <c r="D21" s="18">
        <v>43126</v>
      </c>
      <c r="E21" s="18">
        <v>43158</v>
      </c>
      <c r="F21" s="18">
        <v>43126</v>
      </c>
      <c r="G21" s="18">
        <v>43122</v>
      </c>
      <c r="H21" s="19" t="s">
        <v>2453</v>
      </c>
      <c r="I21" s="19" t="s">
        <v>2454</v>
      </c>
      <c r="J21" s="19" t="s">
        <v>9</v>
      </c>
      <c r="K21" s="19" t="s">
        <v>135</v>
      </c>
      <c r="L21" s="19" t="s">
        <v>4264</v>
      </c>
      <c r="M21" s="20">
        <v>-146.18</v>
      </c>
      <c r="N21" s="20">
        <f>Mov._proveedor1[[#This Row],[Importe pendiente (DL)]]*Mov._proveedor1[[#Headers],[-1]]</f>
        <v>146.18</v>
      </c>
      <c r="O21" s="18">
        <f>Mov._proveedor1[[#This Row],[Fecha recep. Fra.]]+30</f>
        <v>43152</v>
      </c>
      <c r="P21" s="12">
        <f>+$P$10-Mov._proveedor1[[#This Row],[Fecha pago]]</f>
        <v>7</v>
      </c>
      <c r="Q21" s="12">
        <f>Mov._proveedor1[[#This Row],[Dif dates]]*Mov._proveedor1[[#This Row],[-1]]</f>
        <v>1023.26</v>
      </c>
      <c r="R21" s="19" t="s">
        <v>45</v>
      </c>
      <c r="S21" s="19" t="s">
        <v>47</v>
      </c>
      <c r="T21" s="19" t="s">
        <v>4265</v>
      </c>
      <c r="U21" s="19" t="s">
        <v>4266</v>
      </c>
    </row>
    <row r="22" spans="1:21" x14ac:dyDescent="0.25">
      <c r="A22" t="s">
        <v>39</v>
      </c>
      <c r="D22" s="18">
        <v>43090</v>
      </c>
      <c r="E22" s="18">
        <v>43116</v>
      </c>
      <c r="F22" s="18">
        <v>43090</v>
      </c>
      <c r="G22" s="18">
        <v>43090</v>
      </c>
      <c r="H22" s="19" t="s">
        <v>2453</v>
      </c>
      <c r="I22" s="19" t="s">
        <v>2454</v>
      </c>
      <c r="J22" s="19" t="s">
        <v>9</v>
      </c>
      <c r="K22" s="19" t="s">
        <v>135</v>
      </c>
      <c r="L22" s="19" t="s">
        <v>4398</v>
      </c>
      <c r="M22" s="20">
        <v>-183.54999999999998</v>
      </c>
      <c r="N22" s="20">
        <f>Mov._proveedor1[[#This Row],[Importe pendiente (DL)]]*Mov._proveedor1[[#Headers],[-1]]</f>
        <v>183.54999999999998</v>
      </c>
      <c r="O22" s="18">
        <f>Mov._proveedor1[[#This Row],[Fecha recep. Fra.]]+30</f>
        <v>43120</v>
      </c>
      <c r="P22" s="12">
        <f>+$P$10-Mov._proveedor1[[#This Row],[Fecha pago]]</f>
        <v>39</v>
      </c>
      <c r="Q22" s="12">
        <f>Mov._proveedor1[[#This Row],[Dif dates]]*Mov._proveedor1[[#This Row],[-1]]</f>
        <v>7158.4499999999989</v>
      </c>
      <c r="R22" s="19" t="s">
        <v>45</v>
      </c>
      <c r="S22" s="19" t="s">
        <v>47</v>
      </c>
      <c r="T22" s="19" t="s">
        <v>4399</v>
      </c>
      <c r="U22" s="19" t="s">
        <v>4400</v>
      </c>
    </row>
    <row r="23" spans="1:21" x14ac:dyDescent="0.25">
      <c r="A23" t="s">
        <v>39</v>
      </c>
      <c r="D23" s="18">
        <v>43111</v>
      </c>
      <c r="E23" s="18">
        <v>43143</v>
      </c>
      <c r="F23" s="18">
        <v>43111</v>
      </c>
      <c r="G23" s="18">
        <v>43111</v>
      </c>
      <c r="H23" s="19" t="s">
        <v>2453</v>
      </c>
      <c r="I23" s="19" t="s">
        <v>2454</v>
      </c>
      <c r="J23" s="19" t="s">
        <v>9</v>
      </c>
      <c r="K23" s="19" t="s">
        <v>135</v>
      </c>
      <c r="L23" s="19" t="s">
        <v>4084</v>
      </c>
      <c r="M23" s="20">
        <v>-183.54999999999998</v>
      </c>
      <c r="N23" s="20">
        <f>Mov._proveedor1[[#This Row],[Importe pendiente (DL)]]*Mov._proveedor1[[#Headers],[-1]]</f>
        <v>183.54999999999998</v>
      </c>
      <c r="O23" s="18">
        <f>Mov._proveedor1[[#This Row],[Fecha recep. Fra.]]+30</f>
        <v>43141</v>
      </c>
      <c r="P23" s="12">
        <f>+$P$10-Mov._proveedor1[[#This Row],[Fecha pago]]</f>
        <v>18</v>
      </c>
      <c r="Q23" s="12">
        <f>Mov._proveedor1[[#This Row],[Dif dates]]*Mov._proveedor1[[#This Row],[-1]]</f>
        <v>3303.8999999999996</v>
      </c>
      <c r="R23" s="19" t="s">
        <v>45</v>
      </c>
      <c r="S23" s="19" t="s">
        <v>47</v>
      </c>
      <c r="T23" s="19" t="s">
        <v>4085</v>
      </c>
      <c r="U23" s="19" t="s">
        <v>4086</v>
      </c>
    </row>
    <row r="24" spans="1:21" x14ac:dyDescent="0.25">
      <c r="A24" t="s">
        <v>39</v>
      </c>
      <c r="D24" s="18">
        <v>43123</v>
      </c>
      <c r="E24" s="18">
        <v>43158</v>
      </c>
      <c r="F24" s="18">
        <v>43123</v>
      </c>
      <c r="G24" s="18">
        <v>43133</v>
      </c>
      <c r="H24" s="19" t="s">
        <v>2453</v>
      </c>
      <c r="I24" s="19" t="s">
        <v>2454</v>
      </c>
      <c r="J24" s="19" t="s">
        <v>9</v>
      </c>
      <c r="K24" s="19" t="s">
        <v>135</v>
      </c>
      <c r="L24" s="19" t="s">
        <v>4267</v>
      </c>
      <c r="M24" s="20">
        <v>-183.54999999999998</v>
      </c>
      <c r="N24" s="20">
        <f>Mov._proveedor1[[#This Row],[Importe pendiente (DL)]]*Mov._proveedor1[[#Headers],[-1]]</f>
        <v>183.54999999999998</v>
      </c>
      <c r="O24" s="18">
        <f>Mov._proveedor1[[#This Row],[Fecha recep. Fra.]]+30</f>
        <v>43163</v>
      </c>
      <c r="P24" s="12">
        <f>+$P$10-Mov._proveedor1[[#This Row],[Fecha pago]]</f>
        <v>-4</v>
      </c>
      <c r="Q24" s="12">
        <f>Mov._proveedor1[[#This Row],[Dif dates]]*Mov._proveedor1[[#This Row],[-1]]</f>
        <v>-734.19999999999993</v>
      </c>
      <c r="R24" s="19" t="s">
        <v>45</v>
      </c>
      <c r="S24" s="19" t="s">
        <v>47</v>
      </c>
      <c r="T24" s="19" t="s">
        <v>4268</v>
      </c>
      <c r="U24" s="19" t="s">
        <v>4269</v>
      </c>
    </row>
    <row r="25" spans="1:21" x14ac:dyDescent="0.25">
      <c r="A25" t="s">
        <v>39</v>
      </c>
      <c r="D25" s="18">
        <v>43117</v>
      </c>
      <c r="E25" s="18">
        <v>43158</v>
      </c>
      <c r="F25" s="18">
        <v>43117</v>
      </c>
      <c r="G25" s="18">
        <v>43122</v>
      </c>
      <c r="H25" s="19" t="s">
        <v>2453</v>
      </c>
      <c r="I25" s="19" t="s">
        <v>2454</v>
      </c>
      <c r="J25" s="19" t="s">
        <v>9</v>
      </c>
      <c r="K25" s="19" t="s">
        <v>135</v>
      </c>
      <c r="L25" s="19" t="s">
        <v>4401</v>
      </c>
      <c r="M25" s="20">
        <v>-195.26</v>
      </c>
      <c r="N25" s="20">
        <f>Mov._proveedor1[[#This Row],[Importe pendiente (DL)]]*Mov._proveedor1[[#Headers],[-1]]</f>
        <v>195.26</v>
      </c>
      <c r="O25" s="18">
        <f>Mov._proveedor1[[#This Row],[Fecha recep. Fra.]]+30</f>
        <v>43152</v>
      </c>
      <c r="P25" s="12">
        <f>+$P$10-Mov._proveedor1[[#This Row],[Fecha pago]]</f>
        <v>7</v>
      </c>
      <c r="Q25" s="12">
        <f>Mov._proveedor1[[#This Row],[Dif dates]]*Mov._proveedor1[[#This Row],[-1]]</f>
        <v>1366.82</v>
      </c>
      <c r="R25" s="19" t="s">
        <v>45</v>
      </c>
      <c r="S25" s="19" t="s">
        <v>47</v>
      </c>
      <c r="T25" s="19" t="s">
        <v>4402</v>
      </c>
      <c r="U25" s="19" t="s">
        <v>4403</v>
      </c>
    </row>
    <row r="26" spans="1:21" x14ac:dyDescent="0.25">
      <c r="A26" t="s">
        <v>39</v>
      </c>
      <c r="D26" s="18">
        <v>43119</v>
      </c>
      <c r="E26" s="18">
        <v>43158</v>
      </c>
      <c r="F26" s="18">
        <v>43119</v>
      </c>
      <c r="G26" s="18">
        <v>43123</v>
      </c>
      <c r="H26" s="19" t="s">
        <v>2453</v>
      </c>
      <c r="I26" s="19" t="s">
        <v>2454</v>
      </c>
      <c r="J26" s="19" t="s">
        <v>9</v>
      </c>
      <c r="K26" s="19" t="s">
        <v>135</v>
      </c>
      <c r="L26" s="19" t="s">
        <v>4033</v>
      </c>
      <c r="M26" s="20">
        <v>-203.27999999999997</v>
      </c>
      <c r="N26" s="20">
        <f>Mov._proveedor1[[#This Row],[Importe pendiente (DL)]]*Mov._proveedor1[[#Headers],[-1]]</f>
        <v>203.27999999999997</v>
      </c>
      <c r="O26" s="18">
        <f>Mov._proveedor1[[#This Row],[Fecha recep. Fra.]]+30</f>
        <v>43153</v>
      </c>
      <c r="P26" s="12">
        <f>+$P$10-Mov._proveedor1[[#This Row],[Fecha pago]]</f>
        <v>6</v>
      </c>
      <c r="Q26" s="12">
        <f>Mov._proveedor1[[#This Row],[Dif dates]]*Mov._proveedor1[[#This Row],[-1]]</f>
        <v>1219.6799999999998</v>
      </c>
      <c r="R26" s="19" t="s">
        <v>45</v>
      </c>
      <c r="S26" s="19" t="s">
        <v>47</v>
      </c>
      <c r="T26" s="19" t="s">
        <v>4034</v>
      </c>
      <c r="U26" s="19" t="s">
        <v>4035</v>
      </c>
    </row>
    <row r="27" spans="1:21" x14ac:dyDescent="0.25">
      <c r="A27" t="s">
        <v>39</v>
      </c>
      <c r="D27" s="18">
        <v>43145</v>
      </c>
      <c r="E27" s="18">
        <v>43147</v>
      </c>
      <c r="F27" s="18">
        <v>43173</v>
      </c>
      <c r="G27" s="18">
        <v>43145</v>
      </c>
      <c r="H27" s="19" t="s">
        <v>4337</v>
      </c>
      <c r="I27" s="19" t="s">
        <v>4338</v>
      </c>
      <c r="J27" s="19" t="s">
        <v>9</v>
      </c>
      <c r="K27" s="19" t="s">
        <v>136</v>
      </c>
      <c r="L27" s="19" t="s">
        <v>4339</v>
      </c>
      <c r="M27" s="20">
        <v>-60.499999999999993</v>
      </c>
      <c r="N27" s="20">
        <f>Mov._proveedor1[[#This Row],[Importe pendiente (DL)]]*Mov._proveedor1[[#Headers],[-1]]</f>
        <v>60.499999999999993</v>
      </c>
      <c r="O27" s="18">
        <f>Mov._proveedor1[[#This Row],[Fecha recep. Fra.]]+30</f>
        <v>43175</v>
      </c>
      <c r="P27" s="12">
        <f>+$P$10-Mov._proveedor1[[#This Row],[Fecha pago]]</f>
        <v>-16</v>
      </c>
      <c r="Q27" s="12">
        <f>Mov._proveedor1[[#This Row],[Dif dates]]*Mov._proveedor1[[#This Row],[-1]]</f>
        <v>-967.99999999999989</v>
      </c>
      <c r="R27" s="19" t="s">
        <v>45</v>
      </c>
      <c r="S27" s="19" t="s">
        <v>46</v>
      </c>
      <c r="T27" s="19" t="s">
        <v>4340</v>
      </c>
      <c r="U27" s="19" t="s">
        <v>4341</v>
      </c>
    </row>
    <row r="28" spans="1:21" x14ac:dyDescent="0.25">
      <c r="A28" t="s">
        <v>39</v>
      </c>
      <c r="D28" s="18">
        <v>43148</v>
      </c>
      <c r="E28" s="18">
        <v>43154</v>
      </c>
      <c r="F28" s="18">
        <v>43176</v>
      </c>
      <c r="G28" s="18">
        <v>43150</v>
      </c>
      <c r="H28" s="19" t="s">
        <v>2445</v>
      </c>
      <c r="I28" s="19" t="s">
        <v>2446</v>
      </c>
      <c r="J28" s="19" t="s">
        <v>9</v>
      </c>
      <c r="K28" s="19" t="s">
        <v>166</v>
      </c>
      <c r="L28" s="19" t="s">
        <v>4027</v>
      </c>
      <c r="M28" s="20">
        <v>-675.91</v>
      </c>
      <c r="N28" s="20">
        <f>Mov._proveedor1[[#This Row],[Importe pendiente (DL)]]*Mov._proveedor1[[#Headers],[-1]]</f>
        <v>675.91</v>
      </c>
      <c r="O28" s="18">
        <f>Mov._proveedor1[[#This Row],[Fecha recep. Fra.]]+30</f>
        <v>43180</v>
      </c>
      <c r="P28" s="12">
        <f>+$P$10-Mov._proveedor1[[#This Row],[Fecha pago]]</f>
        <v>-21</v>
      </c>
      <c r="Q28" s="12">
        <f>Mov._proveedor1[[#This Row],[Dif dates]]*Mov._proveedor1[[#This Row],[-1]]</f>
        <v>-14194.109999999999</v>
      </c>
      <c r="R28" s="19" t="s">
        <v>45</v>
      </c>
      <c r="S28" s="19" t="s">
        <v>46</v>
      </c>
      <c r="T28" s="19" t="s">
        <v>4028</v>
      </c>
      <c r="U28" s="19" t="s">
        <v>4029</v>
      </c>
    </row>
    <row r="29" spans="1:21" x14ac:dyDescent="0.25">
      <c r="A29" t="s">
        <v>39</v>
      </c>
      <c r="D29" s="18">
        <v>43130</v>
      </c>
      <c r="E29" s="18">
        <v>43158</v>
      </c>
      <c r="F29" s="18">
        <v>43159</v>
      </c>
      <c r="G29" s="18">
        <v>43130</v>
      </c>
      <c r="H29" s="19" t="s">
        <v>2472</v>
      </c>
      <c r="I29" s="19" t="s">
        <v>2473</v>
      </c>
      <c r="J29" s="19" t="s">
        <v>9</v>
      </c>
      <c r="K29" s="19" t="s">
        <v>135</v>
      </c>
      <c r="L29" s="19" t="s">
        <v>4056</v>
      </c>
      <c r="M29" s="20">
        <v>-544.44999999999993</v>
      </c>
      <c r="N29" s="20">
        <f>Mov._proveedor1[[#This Row],[Importe pendiente (DL)]]*Mov._proveedor1[[#Headers],[-1]]</f>
        <v>544.44999999999993</v>
      </c>
      <c r="O29" s="18">
        <f>Mov._proveedor1[[#This Row],[Fecha recep. Fra.]]+30</f>
        <v>43160</v>
      </c>
      <c r="P29" s="12">
        <f>+$P$10-Mov._proveedor1[[#This Row],[Fecha pago]]</f>
        <v>-1</v>
      </c>
      <c r="Q29" s="12">
        <f>Mov._proveedor1[[#This Row],[Dif dates]]*Mov._proveedor1[[#This Row],[-1]]</f>
        <v>-544.44999999999993</v>
      </c>
      <c r="R29" s="19" t="s">
        <v>45</v>
      </c>
      <c r="S29" s="19" t="s">
        <v>46</v>
      </c>
      <c r="T29" s="19" t="s">
        <v>4057</v>
      </c>
      <c r="U29" s="19" t="s">
        <v>4058</v>
      </c>
    </row>
    <row r="30" spans="1:21" x14ac:dyDescent="0.25">
      <c r="A30" t="s">
        <v>39</v>
      </c>
      <c r="D30" s="18">
        <v>43145</v>
      </c>
      <c r="E30" s="18">
        <v>43150</v>
      </c>
      <c r="F30" s="18">
        <v>43173</v>
      </c>
      <c r="G30" s="18">
        <v>43145</v>
      </c>
      <c r="H30" s="19" t="s">
        <v>2455</v>
      </c>
      <c r="I30" s="19" t="s">
        <v>2456</v>
      </c>
      <c r="J30" s="19" t="s">
        <v>9</v>
      </c>
      <c r="K30" s="19" t="s">
        <v>136</v>
      </c>
      <c r="L30" s="19" t="s">
        <v>4361</v>
      </c>
      <c r="M30" s="20">
        <v>-425.88</v>
      </c>
      <c r="N30" s="20">
        <f>Mov._proveedor1[[#This Row],[Importe pendiente (DL)]]*Mov._proveedor1[[#Headers],[-1]]</f>
        <v>425.88</v>
      </c>
      <c r="O30" s="18">
        <f>Mov._proveedor1[[#This Row],[Fecha recep. Fra.]]+30</f>
        <v>43175</v>
      </c>
      <c r="P30" s="12">
        <f>+$P$10-Mov._proveedor1[[#This Row],[Fecha pago]]</f>
        <v>-16</v>
      </c>
      <c r="Q30" s="12">
        <f>Mov._proveedor1[[#This Row],[Dif dates]]*Mov._proveedor1[[#This Row],[-1]]</f>
        <v>-6814.08</v>
      </c>
      <c r="R30" s="19" t="s">
        <v>45</v>
      </c>
      <c r="S30" s="19" t="s">
        <v>46</v>
      </c>
      <c r="T30" s="19" t="s">
        <v>4362</v>
      </c>
      <c r="U30" s="19" t="s">
        <v>4363</v>
      </c>
    </row>
    <row r="31" spans="1:21" x14ac:dyDescent="0.25">
      <c r="A31" t="s">
        <v>39</v>
      </c>
      <c r="D31" s="18">
        <v>43014</v>
      </c>
      <c r="E31" s="18">
        <v>43159</v>
      </c>
      <c r="F31" s="18">
        <v>43045</v>
      </c>
      <c r="G31" s="18">
        <v>43157</v>
      </c>
      <c r="H31" s="19" t="s">
        <v>3138</v>
      </c>
      <c r="I31" s="19" t="s">
        <v>3139</v>
      </c>
      <c r="J31" s="19" t="s">
        <v>9</v>
      </c>
      <c r="K31" s="19" t="s">
        <v>135</v>
      </c>
      <c r="L31" s="19" t="s">
        <v>3140</v>
      </c>
      <c r="M31" s="20">
        <v>-171.82</v>
      </c>
      <c r="N31" s="20">
        <f>Mov._proveedor1[[#This Row],[Importe pendiente (DL)]]*Mov._proveedor1[[#Headers],[-1]]</f>
        <v>171.82</v>
      </c>
      <c r="O31" s="18">
        <f>Mov._proveedor1[[#This Row],[Fecha recep. Fra.]]+30</f>
        <v>43187</v>
      </c>
      <c r="P31" s="12">
        <f>+$P$10-Mov._proveedor1[[#This Row],[Fecha pago]]</f>
        <v>-28</v>
      </c>
      <c r="Q31" s="12">
        <f>Mov._proveedor1[[#This Row],[Dif dates]]*Mov._proveedor1[[#This Row],[-1]]</f>
        <v>-4810.96</v>
      </c>
      <c r="R31" s="19" t="s">
        <v>45</v>
      </c>
      <c r="S31" s="19" t="s">
        <v>46</v>
      </c>
      <c r="T31" s="19" t="s">
        <v>3141</v>
      </c>
      <c r="U31" s="19" t="s">
        <v>3142</v>
      </c>
    </row>
    <row r="32" spans="1:21" x14ac:dyDescent="0.25">
      <c r="A32" t="s">
        <v>39</v>
      </c>
      <c r="D32" s="18">
        <v>43150</v>
      </c>
      <c r="E32" s="18">
        <v>43159</v>
      </c>
      <c r="F32" s="18">
        <v>43178</v>
      </c>
      <c r="G32" s="18">
        <v>43150</v>
      </c>
      <c r="H32" s="19" t="s">
        <v>2457</v>
      </c>
      <c r="I32" s="19" t="s">
        <v>2458</v>
      </c>
      <c r="J32" s="19" t="s">
        <v>9</v>
      </c>
      <c r="K32" s="19" t="s">
        <v>135</v>
      </c>
      <c r="L32" s="19" t="s">
        <v>3126</v>
      </c>
      <c r="M32" s="20">
        <v>-168.19</v>
      </c>
      <c r="N32" s="20">
        <f>Mov._proveedor1[[#This Row],[Importe pendiente (DL)]]*Mov._proveedor1[[#Headers],[-1]]</f>
        <v>168.19</v>
      </c>
      <c r="O32" s="18">
        <f>Mov._proveedor1[[#This Row],[Fecha recep. Fra.]]+30</f>
        <v>43180</v>
      </c>
      <c r="P32" s="12">
        <f>+$P$10-Mov._proveedor1[[#This Row],[Fecha pago]]</f>
        <v>-21</v>
      </c>
      <c r="Q32" s="12">
        <f>Mov._proveedor1[[#This Row],[Dif dates]]*Mov._proveedor1[[#This Row],[-1]]</f>
        <v>-3531.99</v>
      </c>
      <c r="R32" s="19" t="s">
        <v>45</v>
      </c>
      <c r="S32" s="19" t="s">
        <v>46</v>
      </c>
      <c r="T32" s="19" t="s">
        <v>3127</v>
      </c>
      <c r="U32" s="19" t="s">
        <v>3128</v>
      </c>
    </row>
    <row r="33" spans="1:21" x14ac:dyDescent="0.25">
      <c r="A33" t="s">
        <v>39</v>
      </c>
      <c r="D33" s="18">
        <v>43026</v>
      </c>
      <c r="E33" s="18">
        <v>43131</v>
      </c>
      <c r="F33" s="18">
        <v>43057</v>
      </c>
      <c r="G33" s="18">
        <v>43028</v>
      </c>
      <c r="H33" s="19" t="s">
        <v>2451</v>
      </c>
      <c r="I33" s="19" t="s">
        <v>2452</v>
      </c>
      <c r="J33" s="19" t="s">
        <v>9</v>
      </c>
      <c r="K33" s="19" t="s">
        <v>136</v>
      </c>
      <c r="L33" s="19" t="s">
        <v>3958</v>
      </c>
      <c r="M33" s="20">
        <v>-115.75</v>
      </c>
      <c r="N33" s="20">
        <f>Mov._proveedor1[[#This Row],[Importe pendiente (DL)]]*Mov._proveedor1[[#Headers],[-1]]</f>
        <v>115.75</v>
      </c>
      <c r="O33" s="18">
        <f>Mov._proveedor1[[#This Row],[Fecha recep. Fra.]]+30</f>
        <v>43058</v>
      </c>
      <c r="P33" s="12">
        <f>+$P$10-Mov._proveedor1[[#This Row],[Fecha pago]]</f>
        <v>101</v>
      </c>
      <c r="Q33" s="12">
        <f>Mov._proveedor1[[#This Row],[Dif dates]]*Mov._proveedor1[[#This Row],[-1]]</f>
        <v>11690.75</v>
      </c>
      <c r="R33" s="19" t="s">
        <v>45</v>
      </c>
      <c r="S33" s="19" t="s">
        <v>2960</v>
      </c>
      <c r="T33" s="19" t="s">
        <v>3959</v>
      </c>
      <c r="U33" s="19" t="s">
        <v>3960</v>
      </c>
    </row>
    <row r="34" spans="1:21" x14ac:dyDescent="0.25">
      <c r="A34" t="s">
        <v>39</v>
      </c>
      <c r="D34" s="18">
        <v>42970</v>
      </c>
      <c r="E34" s="18">
        <v>43131</v>
      </c>
      <c r="F34" s="18">
        <v>43001</v>
      </c>
      <c r="G34" s="18">
        <v>42970</v>
      </c>
      <c r="H34" s="19" t="s">
        <v>2451</v>
      </c>
      <c r="I34" s="19" t="s">
        <v>2452</v>
      </c>
      <c r="J34" s="19" t="s">
        <v>9</v>
      </c>
      <c r="K34" s="19" t="s">
        <v>136</v>
      </c>
      <c r="L34" s="19" t="s">
        <v>4184</v>
      </c>
      <c r="M34" s="20">
        <v>-161.52000000000001</v>
      </c>
      <c r="N34" s="20">
        <f>Mov._proveedor1[[#This Row],[Importe pendiente (DL)]]*Mov._proveedor1[[#Headers],[-1]]</f>
        <v>161.52000000000001</v>
      </c>
      <c r="O34" s="18">
        <f>Mov._proveedor1[[#This Row],[Fecha recep. Fra.]]+30</f>
        <v>43000</v>
      </c>
      <c r="P34" s="12">
        <f>+$P$10-Mov._proveedor1[[#This Row],[Fecha pago]]</f>
        <v>159</v>
      </c>
      <c r="Q34" s="12">
        <f>Mov._proveedor1[[#This Row],[Dif dates]]*Mov._proveedor1[[#This Row],[-1]]</f>
        <v>25681.68</v>
      </c>
      <c r="R34" s="19" t="s">
        <v>45</v>
      </c>
      <c r="S34" s="19" t="s">
        <v>2960</v>
      </c>
      <c r="T34" s="19" t="s">
        <v>4185</v>
      </c>
      <c r="U34" s="19" t="s">
        <v>4186</v>
      </c>
    </row>
    <row r="35" spans="1:21" x14ac:dyDescent="0.25">
      <c r="A35" t="s">
        <v>39</v>
      </c>
      <c r="D35" s="18">
        <v>43054</v>
      </c>
      <c r="E35" s="18">
        <v>43088</v>
      </c>
      <c r="F35" s="18">
        <v>43084</v>
      </c>
      <c r="G35" s="18">
        <v>43056</v>
      </c>
      <c r="H35" s="19" t="s">
        <v>2451</v>
      </c>
      <c r="I35" s="19" t="s">
        <v>2452</v>
      </c>
      <c r="J35" s="19" t="s">
        <v>9</v>
      </c>
      <c r="K35" s="19" t="s">
        <v>136</v>
      </c>
      <c r="L35" s="19" t="s">
        <v>4168</v>
      </c>
      <c r="M35" s="20">
        <v>-161.9</v>
      </c>
      <c r="N35" s="20">
        <f>Mov._proveedor1[[#This Row],[Importe pendiente (DL)]]*Mov._proveedor1[[#Headers],[-1]]</f>
        <v>161.9</v>
      </c>
      <c r="O35" s="18">
        <f>Mov._proveedor1[[#This Row],[Fecha recep. Fra.]]+30</f>
        <v>43086</v>
      </c>
      <c r="P35" s="12">
        <f>+$P$10-Mov._proveedor1[[#This Row],[Fecha pago]]</f>
        <v>73</v>
      </c>
      <c r="Q35" s="12">
        <f>Mov._proveedor1[[#This Row],[Dif dates]]*Mov._proveedor1[[#This Row],[-1]]</f>
        <v>11818.7</v>
      </c>
      <c r="R35" s="19" t="s">
        <v>45</v>
      </c>
      <c r="S35" s="19" t="s">
        <v>2960</v>
      </c>
      <c r="T35" s="19" t="s">
        <v>4169</v>
      </c>
      <c r="U35" s="19" t="s">
        <v>4170</v>
      </c>
    </row>
    <row r="36" spans="1:21" x14ac:dyDescent="0.25">
      <c r="A36" t="s">
        <v>39</v>
      </c>
      <c r="D36" s="18">
        <v>42984</v>
      </c>
      <c r="E36" s="18">
        <v>43130</v>
      </c>
      <c r="F36" s="18">
        <v>43014</v>
      </c>
      <c r="G36" s="18">
        <v>42991</v>
      </c>
      <c r="H36" s="19" t="s">
        <v>2451</v>
      </c>
      <c r="I36" s="19" t="s">
        <v>2452</v>
      </c>
      <c r="J36" s="19" t="s">
        <v>9</v>
      </c>
      <c r="K36" s="19" t="s">
        <v>136</v>
      </c>
      <c r="L36" s="19" t="s">
        <v>4007</v>
      </c>
      <c r="M36" s="20">
        <v>-184.97</v>
      </c>
      <c r="N36" s="20">
        <f>Mov._proveedor1[[#This Row],[Importe pendiente (DL)]]*Mov._proveedor1[[#Headers],[-1]]</f>
        <v>184.97</v>
      </c>
      <c r="O36" s="18">
        <f>Mov._proveedor1[[#This Row],[Fecha recep. Fra.]]+30</f>
        <v>43021</v>
      </c>
      <c r="P36" s="12">
        <f>+$P$10-Mov._proveedor1[[#This Row],[Fecha pago]]</f>
        <v>138</v>
      </c>
      <c r="Q36" s="12">
        <f>Mov._proveedor1[[#This Row],[Dif dates]]*Mov._proveedor1[[#This Row],[-1]]</f>
        <v>25525.86</v>
      </c>
      <c r="R36" s="19" t="s">
        <v>45</v>
      </c>
      <c r="S36" s="19" t="s">
        <v>2960</v>
      </c>
      <c r="T36" s="19" t="s">
        <v>4008</v>
      </c>
      <c r="U36" s="19" t="s">
        <v>4009</v>
      </c>
    </row>
    <row r="37" spans="1:21" x14ac:dyDescent="0.25">
      <c r="A37" t="s">
        <v>39</v>
      </c>
      <c r="D37" s="18">
        <v>42978</v>
      </c>
      <c r="E37" s="18">
        <v>43124</v>
      </c>
      <c r="F37" s="18">
        <v>43008</v>
      </c>
      <c r="G37" s="18">
        <v>42991</v>
      </c>
      <c r="H37" s="19" t="s">
        <v>2451</v>
      </c>
      <c r="I37" s="19" t="s">
        <v>2452</v>
      </c>
      <c r="J37" s="19" t="s">
        <v>9</v>
      </c>
      <c r="K37" s="19" t="s">
        <v>136</v>
      </c>
      <c r="L37" s="19" t="s">
        <v>4352</v>
      </c>
      <c r="M37" s="20">
        <v>-257.90999999999997</v>
      </c>
      <c r="N37" s="20">
        <f>Mov._proveedor1[[#This Row],[Importe pendiente (DL)]]*Mov._proveedor1[[#Headers],[-1]]</f>
        <v>257.90999999999997</v>
      </c>
      <c r="O37" s="18">
        <f>Mov._proveedor1[[#This Row],[Fecha recep. Fra.]]+30</f>
        <v>43021</v>
      </c>
      <c r="P37" s="12">
        <f>+$P$10-Mov._proveedor1[[#This Row],[Fecha pago]]</f>
        <v>138</v>
      </c>
      <c r="Q37" s="12">
        <f>Mov._proveedor1[[#This Row],[Dif dates]]*Mov._proveedor1[[#This Row],[-1]]</f>
        <v>35591.579999999994</v>
      </c>
      <c r="R37" s="19" t="s">
        <v>45</v>
      </c>
      <c r="S37" s="19" t="s">
        <v>2960</v>
      </c>
      <c r="T37" s="19" t="s">
        <v>4353</v>
      </c>
      <c r="U37" s="19" t="s">
        <v>4354</v>
      </c>
    </row>
    <row r="38" spans="1:21" x14ac:dyDescent="0.25">
      <c r="A38" t="s">
        <v>39</v>
      </c>
      <c r="D38" s="18">
        <v>42943</v>
      </c>
      <c r="E38" s="18">
        <v>43131</v>
      </c>
      <c r="F38" s="18">
        <v>42974</v>
      </c>
      <c r="G38" s="18">
        <v>42947</v>
      </c>
      <c r="H38" s="19" t="s">
        <v>2451</v>
      </c>
      <c r="I38" s="19" t="s">
        <v>2452</v>
      </c>
      <c r="J38" s="19" t="s">
        <v>9</v>
      </c>
      <c r="K38" s="19" t="s">
        <v>136</v>
      </c>
      <c r="L38" s="19" t="s">
        <v>4010</v>
      </c>
      <c r="M38" s="20">
        <v>-323.05</v>
      </c>
      <c r="N38" s="20">
        <f>Mov._proveedor1[[#This Row],[Importe pendiente (DL)]]*Mov._proveedor1[[#Headers],[-1]]</f>
        <v>323.05</v>
      </c>
      <c r="O38" s="18">
        <f>Mov._proveedor1[[#This Row],[Fecha recep. Fra.]]+30</f>
        <v>42977</v>
      </c>
      <c r="P38" s="12">
        <f>+$P$10-Mov._proveedor1[[#This Row],[Fecha pago]]</f>
        <v>182</v>
      </c>
      <c r="Q38" s="12">
        <f>Mov._proveedor1[[#This Row],[Dif dates]]*Mov._proveedor1[[#This Row],[-1]]</f>
        <v>58795.1</v>
      </c>
      <c r="R38" s="19" t="s">
        <v>45</v>
      </c>
      <c r="S38" s="19" t="s">
        <v>2960</v>
      </c>
      <c r="T38" s="19" t="s">
        <v>4011</v>
      </c>
      <c r="U38" s="19" t="s">
        <v>4012</v>
      </c>
    </row>
    <row r="39" spans="1:21" x14ac:dyDescent="0.25">
      <c r="A39" t="s">
        <v>39</v>
      </c>
      <c r="D39" s="18">
        <v>42943</v>
      </c>
      <c r="E39" s="18">
        <v>43131</v>
      </c>
      <c r="F39" s="18">
        <v>42974</v>
      </c>
      <c r="G39" s="18">
        <v>42947</v>
      </c>
      <c r="H39" s="19" t="s">
        <v>2451</v>
      </c>
      <c r="I39" s="19" t="s">
        <v>2452</v>
      </c>
      <c r="J39" s="19" t="s">
        <v>9</v>
      </c>
      <c r="K39" s="19" t="s">
        <v>136</v>
      </c>
      <c r="L39" s="19" t="s">
        <v>4181</v>
      </c>
      <c r="M39" s="20">
        <v>-393.4</v>
      </c>
      <c r="N39" s="20">
        <f>Mov._proveedor1[[#This Row],[Importe pendiente (DL)]]*Mov._proveedor1[[#Headers],[-1]]</f>
        <v>393.4</v>
      </c>
      <c r="O39" s="18">
        <f>Mov._proveedor1[[#This Row],[Fecha recep. Fra.]]+30</f>
        <v>42977</v>
      </c>
      <c r="P39" s="12">
        <f>+$P$10-Mov._proveedor1[[#This Row],[Fecha pago]]</f>
        <v>182</v>
      </c>
      <c r="Q39" s="12">
        <f>Mov._proveedor1[[#This Row],[Dif dates]]*Mov._proveedor1[[#This Row],[-1]]</f>
        <v>71598.8</v>
      </c>
      <c r="R39" s="19" t="s">
        <v>45</v>
      </c>
      <c r="S39" s="19" t="s">
        <v>2960</v>
      </c>
      <c r="T39" s="19" t="s">
        <v>4182</v>
      </c>
      <c r="U39" s="19" t="s">
        <v>4183</v>
      </c>
    </row>
    <row r="40" spans="1:21" x14ac:dyDescent="0.25">
      <c r="A40" t="s">
        <v>39</v>
      </c>
      <c r="D40" s="18">
        <v>43013</v>
      </c>
      <c r="E40" s="18">
        <v>43129</v>
      </c>
      <c r="F40" s="18">
        <v>43044</v>
      </c>
      <c r="G40" s="18">
        <v>43017</v>
      </c>
      <c r="H40" s="19" t="s">
        <v>2451</v>
      </c>
      <c r="I40" s="19" t="s">
        <v>2452</v>
      </c>
      <c r="J40" s="19" t="s">
        <v>9</v>
      </c>
      <c r="K40" s="19" t="s">
        <v>136</v>
      </c>
      <c r="L40" s="19" t="s">
        <v>4231</v>
      </c>
      <c r="M40" s="20">
        <v>-463.37</v>
      </c>
      <c r="N40" s="20">
        <f>Mov._proveedor1[[#This Row],[Importe pendiente (DL)]]*Mov._proveedor1[[#Headers],[-1]]</f>
        <v>463.37</v>
      </c>
      <c r="O40" s="18">
        <f>Mov._proveedor1[[#This Row],[Fecha recep. Fra.]]+30</f>
        <v>43047</v>
      </c>
      <c r="P40" s="12">
        <f>+$P$10-Mov._proveedor1[[#This Row],[Fecha pago]]</f>
        <v>112</v>
      </c>
      <c r="Q40" s="12">
        <f>Mov._proveedor1[[#This Row],[Dif dates]]*Mov._proveedor1[[#This Row],[-1]]</f>
        <v>51897.440000000002</v>
      </c>
      <c r="R40" s="19" t="s">
        <v>45</v>
      </c>
      <c r="S40" s="19" t="s">
        <v>2960</v>
      </c>
      <c r="T40" s="19" t="s">
        <v>4232</v>
      </c>
      <c r="U40" s="19" t="s">
        <v>4233</v>
      </c>
    </row>
    <row r="41" spans="1:21" x14ac:dyDescent="0.25">
      <c r="A41" t="s">
        <v>39</v>
      </c>
      <c r="D41" s="18">
        <v>43084</v>
      </c>
      <c r="E41" s="18">
        <v>43130</v>
      </c>
      <c r="F41" s="18">
        <v>43115</v>
      </c>
      <c r="G41" s="18">
        <v>43090</v>
      </c>
      <c r="H41" s="19" t="s">
        <v>2451</v>
      </c>
      <c r="I41" s="19" t="s">
        <v>2452</v>
      </c>
      <c r="J41" s="19" t="s">
        <v>9</v>
      </c>
      <c r="K41" s="19" t="s">
        <v>136</v>
      </c>
      <c r="L41" s="19" t="s">
        <v>4178</v>
      </c>
      <c r="M41" s="20">
        <v>-969.17</v>
      </c>
      <c r="N41" s="20">
        <f>Mov._proveedor1[[#This Row],[Importe pendiente (DL)]]*Mov._proveedor1[[#Headers],[-1]]</f>
        <v>969.17</v>
      </c>
      <c r="O41" s="18">
        <f>Mov._proveedor1[[#This Row],[Fecha recep. Fra.]]+30</f>
        <v>43120</v>
      </c>
      <c r="P41" s="12">
        <f>+$P$10-Mov._proveedor1[[#This Row],[Fecha pago]]</f>
        <v>39</v>
      </c>
      <c r="Q41" s="12">
        <f>Mov._proveedor1[[#This Row],[Dif dates]]*Mov._proveedor1[[#This Row],[-1]]</f>
        <v>37797.629999999997</v>
      </c>
      <c r="R41" s="19" t="s">
        <v>45</v>
      </c>
      <c r="S41" s="19" t="s">
        <v>2960</v>
      </c>
      <c r="T41" s="19" t="s">
        <v>4179</v>
      </c>
      <c r="U41" s="19" t="s">
        <v>4180</v>
      </c>
    </row>
    <row r="42" spans="1:21" x14ac:dyDescent="0.25">
      <c r="A42" t="s">
        <v>39</v>
      </c>
      <c r="D42" s="18">
        <v>43140</v>
      </c>
      <c r="E42" s="18">
        <v>43158</v>
      </c>
      <c r="F42" s="18">
        <v>43168</v>
      </c>
      <c r="G42" s="18">
        <v>43145</v>
      </c>
      <c r="H42" s="19" t="s">
        <v>2482</v>
      </c>
      <c r="I42" s="19" t="s">
        <v>2483</v>
      </c>
      <c r="J42" s="19" t="s">
        <v>9</v>
      </c>
      <c r="K42" s="19" t="s">
        <v>166</v>
      </c>
      <c r="L42" s="19" t="s">
        <v>4095</v>
      </c>
      <c r="M42" s="20">
        <v>-949.99999999999989</v>
      </c>
      <c r="N42" s="20">
        <f>Mov._proveedor1[[#This Row],[Importe pendiente (DL)]]*Mov._proveedor1[[#Headers],[-1]]</f>
        <v>949.99999999999989</v>
      </c>
      <c r="O42" s="18">
        <f>Mov._proveedor1[[#This Row],[Fecha recep. Fra.]]+30</f>
        <v>43175</v>
      </c>
      <c r="P42" s="12">
        <f>+$P$10-Mov._proveedor1[[#This Row],[Fecha pago]]</f>
        <v>-16</v>
      </c>
      <c r="Q42" s="12">
        <f>Mov._proveedor1[[#This Row],[Dif dates]]*Mov._proveedor1[[#This Row],[-1]]</f>
        <v>-15199.999999999998</v>
      </c>
      <c r="R42" s="19" t="s">
        <v>45</v>
      </c>
      <c r="S42" s="19" t="s">
        <v>46</v>
      </c>
      <c r="T42" s="19" t="s">
        <v>4096</v>
      </c>
      <c r="U42" s="19" t="s">
        <v>4097</v>
      </c>
    </row>
    <row r="43" spans="1:21" x14ac:dyDescent="0.25">
      <c r="A43" t="s">
        <v>39</v>
      </c>
      <c r="D43" s="18">
        <v>43130</v>
      </c>
      <c r="E43" s="18">
        <v>43138</v>
      </c>
      <c r="F43" s="18">
        <v>43130</v>
      </c>
      <c r="G43" s="18">
        <v>43081</v>
      </c>
      <c r="H43" s="19" t="s">
        <v>175</v>
      </c>
      <c r="I43" s="19" t="s">
        <v>176</v>
      </c>
      <c r="J43" s="19" t="s">
        <v>9</v>
      </c>
      <c r="K43" s="19" t="s">
        <v>135</v>
      </c>
      <c r="L43" s="19" t="s">
        <v>4187</v>
      </c>
      <c r="M43" s="20">
        <v>-38.72</v>
      </c>
      <c r="N43" s="20">
        <f>Mov._proveedor1[[#This Row],[Importe pendiente (DL)]]*Mov._proveedor1[[#Headers],[-1]]</f>
        <v>38.72</v>
      </c>
      <c r="O43" s="18">
        <f>Mov._proveedor1[[#This Row],[Fecha recep. Fra.]]+30</f>
        <v>43111</v>
      </c>
      <c r="P43" s="12">
        <f>+$P$10-Mov._proveedor1[[#This Row],[Fecha pago]]</f>
        <v>48</v>
      </c>
      <c r="Q43" s="12">
        <f>Mov._proveedor1[[#This Row],[Dif dates]]*Mov._proveedor1[[#This Row],[-1]]</f>
        <v>1858.56</v>
      </c>
      <c r="R43" s="19" t="s">
        <v>45</v>
      </c>
      <c r="S43" s="19" t="s">
        <v>47</v>
      </c>
      <c r="T43" s="19" t="s">
        <v>4188</v>
      </c>
      <c r="U43" s="19" t="s">
        <v>4189</v>
      </c>
    </row>
    <row r="44" spans="1:21" x14ac:dyDescent="0.25">
      <c r="A44" t="s">
        <v>39</v>
      </c>
      <c r="D44" s="18">
        <v>43130</v>
      </c>
      <c r="E44" s="18">
        <v>43159</v>
      </c>
      <c r="F44" s="18">
        <v>43130</v>
      </c>
      <c r="G44" s="18">
        <v>43130</v>
      </c>
      <c r="H44" s="19" t="s">
        <v>175</v>
      </c>
      <c r="I44" s="19" t="s">
        <v>176</v>
      </c>
      <c r="J44" s="19" t="s">
        <v>9</v>
      </c>
      <c r="K44" s="19" t="s">
        <v>135</v>
      </c>
      <c r="L44" s="19" t="s">
        <v>3135</v>
      </c>
      <c r="M44" s="20">
        <v>-66.55</v>
      </c>
      <c r="N44" s="20">
        <f>Mov._proveedor1[[#This Row],[Importe pendiente (DL)]]*Mov._proveedor1[[#Headers],[-1]]</f>
        <v>66.55</v>
      </c>
      <c r="O44" s="18">
        <f>Mov._proveedor1[[#This Row],[Fecha recep. Fra.]]+30</f>
        <v>43160</v>
      </c>
      <c r="P44" s="12">
        <f>+$P$10-Mov._proveedor1[[#This Row],[Fecha pago]]</f>
        <v>-1</v>
      </c>
      <c r="Q44" s="12">
        <f>Mov._proveedor1[[#This Row],[Dif dates]]*Mov._proveedor1[[#This Row],[-1]]</f>
        <v>-66.55</v>
      </c>
      <c r="R44" s="19" t="s">
        <v>45</v>
      </c>
      <c r="S44" s="19" t="s">
        <v>47</v>
      </c>
      <c r="T44" s="19" t="s">
        <v>3136</v>
      </c>
      <c r="U44" s="19" t="s">
        <v>3137</v>
      </c>
    </row>
    <row r="45" spans="1:21" x14ac:dyDescent="0.25">
      <c r="A45" t="s">
        <v>39</v>
      </c>
      <c r="D45" s="18">
        <v>43130</v>
      </c>
      <c r="E45" s="18">
        <v>43158</v>
      </c>
      <c r="F45" s="18">
        <v>43130</v>
      </c>
      <c r="G45" s="18">
        <v>43125</v>
      </c>
      <c r="H45" s="19" t="s">
        <v>175</v>
      </c>
      <c r="I45" s="19" t="s">
        <v>176</v>
      </c>
      <c r="J45" s="19" t="s">
        <v>9</v>
      </c>
      <c r="K45" s="19" t="s">
        <v>135</v>
      </c>
      <c r="L45" s="19" t="s">
        <v>4425</v>
      </c>
      <c r="M45" s="20">
        <v>-66.55</v>
      </c>
      <c r="N45" s="20">
        <f>Mov._proveedor1[[#This Row],[Importe pendiente (DL)]]*Mov._proveedor1[[#Headers],[-1]]</f>
        <v>66.55</v>
      </c>
      <c r="O45" s="18">
        <f>Mov._proveedor1[[#This Row],[Fecha recep. Fra.]]+30</f>
        <v>43155</v>
      </c>
      <c r="P45" s="12">
        <f>+$P$10-Mov._proveedor1[[#This Row],[Fecha pago]]</f>
        <v>4</v>
      </c>
      <c r="Q45" s="12">
        <f>Mov._proveedor1[[#This Row],[Dif dates]]*Mov._proveedor1[[#This Row],[-1]]</f>
        <v>266.2</v>
      </c>
      <c r="R45" s="19" t="s">
        <v>45</v>
      </c>
      <c r="S45" s="19" t="s">
        <v>47</v>
      </c>
      <c r="T45" s="19" t="s">
        <v>4426</v>
      </c>
      <c r="U45" s="19" t="s">
        <v>4427</v>
      </c>
    </row>
    <row r="46" spans="1:21" x14ac:dyDescent="0.25">
      <c r="A46" t="s">
        <v>39</v>
      </c>
      <c r="D46" s="18">
        <v>43148</v>
      </c>
      <c r="E46" s="18">
        <v>43154</v>
      </c>
      <c r="F46" s="18">
        <v>43176</v>
      </c>
      <c r="G46" s="18">
        <v>43150</v>
      </c>
      <c r="H46" s="19" t="s">
        <v>432</v>
      </c>
      <c r="I46" s="19" t="s">
        <v>433</v>
      </c>
      <c r="J46" s="19" t="s">
        <v>9</v>
      </c>
      <c r="K46" s="19" t="s">
        <v>166</v>
      </c>
      <c r="L46" s="19" t="s">
        <v>4261</v>
      </c>
      <c r="M46" s="20">
        <v>-2843.28</v>
      </c>
      <c r="N46" s="20">
        <f>Mov._proveedor1[[#This Row],[Importe pendiente (DL)]]*Mov._proveedor1[[#Headers],[-1]]</f>
        <v>2843.28</v>
      </c>
      <c r="O46" s="18">
        <f>Mov._proveedor1[[#This Row],[Fecha recep. Fra.]]+30</f>
        <v>43180</v>
      </c>
      <c r="P46" s="12">
        <f>+$P$10-Mov._proveedor1[[#This Row],[Fecha pago]]</f>
        <v>-21</v>
      </c>
      <c r="Q46" s="12">
        <f>Mov._proveedor1[[#This Row],[Dif dates]]*Mov._proveedor1[[#This Row],[-1]]</f>
        <v>-59708.880000000005</v>
      </c>
      <c r="R46" s="19" t="s">
        <v>45</v>
      </c>
      <c r="S46" s="19" t="s">
        <v>46</v>
      </c>
      <c r="T46" s="19" t="s">
        <v>4262</v>
      </c>
      <c r="U46" s="19" t="s">
        <v>4263</v>
      </c>
    </row>
    <row r="47" spans="1:21" x14ac:dyDescent="0.25">
      <c r="A47" t="s">
        <v>39</v>
      </c>
      <c r="D47" s="18">
        <v>43151</v>
      </c>
      <c r="E47" s="18">
        <v>43158</v>
      </c>
      <c r="F47" s="18">
        <v>43179</v>
      </c>
      <c r="G47" s="18">
        <v>43152</v>
      </c>
      <c r="H47" s="19" t="s">
        <v>4036</v>
      </c>
      <c r="I47" s="19" t="s">
        <v>4037</v>
      </c>
      <c r="J47" s="19" t="s">
        <v>9</v>
      </c>
      <c r="K47" s="19" t="s">
        <v>166</v>
      </c>
      <c r="L47" s="19" t="s">
        <v>4038</v>
      </c>
      <c r="M47" s="20">
        <v>-237.16</v>
      </c>
      <c r="N47" s="20">
        <f>Mov._proveedor1[[#This Row],[Importe pendiente (DL)]]*Mov._proveedor1[[#Headers],[-1]]</f>
        <v>237.16</v>
      </c>
      <c r="O47" s="18">
        <f>Mov._proveedor1[[#This Row],[Fecha recep. Fra.]]+30</f>
        <v>43182</v>
      </c>
      <c r="P47" s="12">
        <f>+$P$10-Mov._proveedor1[[#This Row],[Fecha pago]]</f>
        <v>-23</v>
      </c>
      <c r="Q47" s="12">
        <f>Mov._proveedor1[[#This Row],[Dif dates]]*Mov._proveedor1[[#This Row],[-1]]</f>
        <v>-5454.68</v>
      </c>
      <c r="R47" s="19" t="s">
        <v>45</v>
      </c>
      <c r="S47" s="19" t="s">
        <v>46</v>
      </c>
      <c r="T47" s="19" t="s">
        <v>4039</v>
      </c>
      <c r="U47" s="19" t="s">
        <v>4040</v>
      </c>
    </row>
    <row r="48" spans="1:21" x14ac:dyDescent="0.25">
      <c r="A48" t="s">
        <v>39</v>
      </c>
      <c r="D48" s="18">
        <v>43100</v>
      </c>
      <c r="E48" s="18">
        <v>43146</v>
      </c>
      <c r="F48" s="18">
        <v>43131</v>
      </c>
      <c r="G48" s="18">
        <v>43117</v>
      </c>
      <c r="H48" s="19" t="s">
        <v>80</v>
      </c>
      <c r="I48" s="19" t="s">
        <v>81</v>
      </c>
      <c r="J48" s="19" t="s">
        <v>9</v>
      </c>
      <c r="K48" s="19" t="s">
        <v>135</v>
      </c>
      <c r="L48" s="19" t="s">
        <v>4315</v>
      </c>
      <c r="M48" s="20">
        <v>-66.55</v>
      </c>
      <c r="N48" s="20">
        <f>Mov._proveedor1[[#This Row],[Importe pendiente (DL)]]*Mov._proveedor1[[#Headers],[-1]]</f>
        <v>66.55</v>
      </c>
      <c r="O48" s="18">
        <f>Mov._proveedor1[[#This Row],[Fecha recep. Fra.]]+30</f>
        <v>43147</v>
      </c>
      <c r="P48" s="12">
        <f>+$P$10-Mov._proveedor1[[#This Row],[Fecha pago]]</f>
        <v>12</v>
      </c>
      <c r="Q48" s="12">
        <f>Mov._proveedor1[[#This Row],[Dif dates]]*Mov._proveedor1[[#This Row],[-1]]</f>
        <v>798.59999999999991</v>
      </c>
      <c r="R48" s="19" t="s">
        <v>45</v>
      </c>
      <c r="S48" s="19" t="s">
        <v>47</v>
      </c>
      <c r="T48" s="19" t="s">
        <v>4316</v>
      </c>
      <c r="U48" s="19" t="s">
        <v>4317</v>
      </c>
    </row>
    <row r="49" spans="1:21" x14ac:dyDescent="0.25">
      <c r="A49" t="s">
        <v>39</v>
      </c>
      <c r="D49" s="18">
        <v>43145</v>
      </c>
      <c r="E49" s="18">
        <v>43159</v>
      </c>
      <c r="F49" s="18">
        <v>43145</v>
      </c>
      <c r="G49" s="18">
        <v>43145</v>
      </c>
      <c r="H49" s="19" t="s">
        <v>140</v>
      </c>
      <c r="I49" s="19" t="s">
        <v>141</v>
      </c>
      <c r="J49" s="19" t="s">
        <v>9</v>
      </c>
      <c r="K49" s="19" t="s">
        <v>135</v>
      </c>
      <c r="L49" s="19" t="s">
        <v>3132</v>
      </c>
      <c r="M49" s="20">
        <v>-3.3</v>
      </c>
      <c r="N49" s="20">
        <f>Mov._proveedor1[[#This Row],[Importe pendiente (DL)]]*Mov._proveedor1[[#Headers],[-1]]</f>
        <v>3.3</v>
      </c>
      <c r="O49" s="18">
        <f>Mov._proveedor1[[#This Row],[Fecha recep. Fra.]]+30</f>
        <v>43175</v>
      </c>
      <c r="P49" s="12">
        <f>+$P$10-Mov._proveedor1[[#This Row],[Fecha pago]]</f>
        <v>-16</v>
      </c>
      <c r="Q49" s="12">
        <f>Mov._proveedor1[[#This Row],[Dif dates]]*Mov._proveedor1[[#This Row],[-1]]</f>
        <v>-52.8</v>
      </c>
      <c r="R49" s="19" t="s">
        <v>45</v>
      </c>
      <c r="S49" s="19" t="s">
        <v>47</v>
      </c>
      <c r="T49" s="19" t="s">
        <v>3133</v>
      </c>
      <c r="U49" s="19" t="s">
        <v>3134</v>
      </c>
    </row>
    <row r="50" spans="1:21" x14ac:dyDescent="0.25">
      <c r="A50" t="s">
        <v>39</v>
      </c>
      <c r="D50" s="18">
        <v>43145</v>
      </c>
      <c r="E50" s="18">
        <v>43153</v>
      </c>
      <c r="F50" s="18">
        <v>43173</v>
      </c>
      <c r="G50" s="18">
        <v>43146</v>
      </c>
      <c r="H50" s="19" t="s">
        <v>2478</v>
      </c>
      <c r="I50" s="19" t="s">
        <v>2479</v>
      </c>
      <c r="J50" s="19" t="s">
        <v>9</v>
      </c>
      <c r="K50" s="19" t="s">
        <v>166</v>
      </c>
      <c r="L50" s="19" t="s">
        <v>4256</v>
      </c>
      <c r="M50" s="20">
        <v>-399.1</v>
      </c>
      <c r="N50" s="20">
        <f>Mov._proveedor1[[#This Row],[Importe pendiente (DL)]]*Mov._proveedor1[[#Headers],[-1]]</f>
        <v>399.1</v>
      </c>
      <c r="O50" s="18">
        <f>Mov._proveedor1[[#This Row],[Fecha recep. Fra.]]+30</f>
        <v>43176</v>
      </c>
      <c r="P50" s="12">
        <f>+$P$10-Mov._proveedor1[[#This Row],[Fecha pago]]</f>
        <v>-17</v>
      </c>
      <c r="Q50" s="12">
        <f>Mov._proveedor1[[#This Row],[Dif dates]]*Mov._proveedor1[[#This Row],[-1]]</f>
        <v>-6784.7000000000007</v>
      </c>
      <c r="R50" s="19" t="s">
        <v>45</v>
      </c>
      <c r="S50" s="19" t="s">
        <v>46</v>
      </c>
      <c r="T50" s="19" t="s">
        <v>4257</v>
      </c>
      <c r="U50" s="19" t="s">
        <v>4258</v>
      </c>
    </row>
    <row r="51" spans="1:21" x14ac:dyDescent="0.25">
      <c r="A51" t="s">
        <v>39</v>
      </c>
      <c r="D51" t="s">
        <v>42</v>
      </c>
      <c r="M51" s="12">
        <f>SUBTOTAL(109,Mov._proveedor1[Importe pendiente (DL)])</f>
        <v>-11633.13</v>
      </c>
      <c r="N51" s="12">
        <f>SUBTOTAL(109,Mov._proveedor1[-1])</f>
        <v>11633.13</v>
      </c>
      <c r="Q51" s="12">
        <f>SUBTOTAL(109,Mov._proveedor1[Dies x import])</f>
        <v>246121.17</v>
      </c>
      <c r="U51">
        <f>SUBTOTAL(103,Mov._proveedor1[Nº fra. prov.])</f>
        <v>36</v>
      </c>
    </row>
    <row r="53" spans="1:21" x14ac:dyDescent="0.25">
      <c r="Q53">
        <f>Mov._proveedor1[[#Totals],[Dies x import]]/Mov._proveedor1[[#Totals],[-1]]</f>
        <v>21.156917355862095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" sqref="B2"/>
    </sheetView>
  </sheetViews>
  <sheetFormatPr baseColWidth="10" defaultRowHeight="15" x14ac:dyDescent="0.25"/>
  <cols>
    <col min="1" max="16384" width="11.42578125" style="25"/>
  </cols>
  <sheetData>
    <row r="1" spans="1:6" x14ac:dyDescent="0.25">
      <c r="A1" s="22" t="s">
        <v>4922</v>
      </c>
      <c r="B1" s="23" t="s">
        <v>4933</v>
      </c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ht="30" x14ac:dyDescent="0.25">
      <c r="A3" s="26" t="s">
        <v>4923</v>
      </c>
      <c r="B3" s="27" t="s">
        <v>4924</v>
      </c>
      <c r="C3" s="27" t="s">
        <v>4925</v>
      </c>
      <c r="D3" s="27" t="s">
        <v>4926</v>
      </c>
      <c r="E3" s="27" t="s">
        <v>4927</v>
      </c>
      <c r="F3" s="27" t="s">
        <v>4928</v>
      </c>
    </row>
    <row r="4" spans="1:6" x14ac:dyDescent="0.25">
      <c r="A4" s="28" t="s">
        <v>4929</v>
      </c>
      <c r="B4" s="29">
        <f>TaulaPagaments!R189</f>
        <v>31.985192013028517</v>
      </c>
      <c r="C4" s="29">
        <f>Mov._proveedor[[#Totals],[-1]]</f>
        <v>201017.86999999991</v>
      </c>
      <c r="D4" s="29">
        <f>TaulaPendents!Q53</f>
        <v>21.156917355862095</v>
      </c>
      <c r="E4" s="29">
        <f>Mov._proveedor1[[#Totals],[-1]]</f>
        <v>11633.13</v>
      </c>
      <c r="F4" s="30">
        <f>+((C4*B4)+(D4*E4))/(C4+E4)</f>
        <v>31.392828343153827</v>
      </c>
    </row>
    <row r="5" spans="1:6" x14ac:dyDescent="0.25">
      <c r="A5" s="24"/>
      <c r="B5" s="24"/>
      <c r="C5" s="24"/>
      <c r="D5" s="24"/>
      <c r="E5" s="24"/>
      <c r="F5" s="24"/>
    </row>
    <row r="6" spans="1:6" x14ac:dyDescent="0.25">
      <c r="A6" s="24"/>
      <c r="B6" s="24"/>
      <c r="C6" s="24"/>
      <c r="D6" s="24"/>
      <c r="E6" s="24"/>
      <c r="F6" s="24"/>
    </row>
    <row r="8" spans="1:6" x14ac:dyDescent="0.25">
      <c r="A8" s="25" t="s">
        <v>4924</v>
      </c>
      <c r="B8" s="25" t="s">
        <v>4930</v>
      </c>
    </row>
    <row r="9" spans="1:6" x14ac:dyDescent="0.25">
      <c r="A9" s="25" t="s">
        <v>4926</v>
      </c>
      <c r="B9" s="25" t="s">
        <v>4931</v>
      </c>
    </row>
    <row r="10" spans="1:6" x14ac:dyDescent="0.25">
      <c r="A10" s="25" t="s">
        <v>4928</v>
      </c>
      <c r="B10" s="25" t="s">
        <v>4932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1579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143</v>
      </c>
    </row>
    <row r="6" spans="1:19" x14ac:dyDescent="0.25">
      <c r="A6" s="11" t="s">
        <v>6</v>
      </c>
      <c r="C6" s="11" t="s">
        <v>8</v>
      </c>
      <c r="D6" s="11" t="s">
        <v>29</v>
      </c>
    </row>
    <row r="7" spans="1:19" x14ac:dyDescent="0.25">
      <c r="A7" s="11" t="s">
        <v>6</v>
      </c>
      <c r="C7" s="11" t="s">
        <v>22</v>
      </c>
      <c r="D7" s="11" t="s">
        <v>29</v>
      </c>
    </row>
    <row r="8" spans="1:19" x14ac:dyDescent="0.25">
      <c r="A8" s="11" t="s">
        <v>10</v>
      </c>
      <c r="C8" s="11" t="s">
        <v>11</v>
      </c>
      <c r="D8" s="11" t="s">
        <v>144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31</v>
      </c>
      <c r="F11" s="11" t="s">
        <v>122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123</v>
      </c>
      <c r="I13" s="11" t="s">
        <v>32</v>
      </c>
      <c r="J13" s="11" t="s">
        <v>33</v>
      </c>
      <c r="K13" s="11" t="s">
        <v>8</v>
      </c>
      <c r="L13" s="11" t="s">
        <v>134</v>
      </c>
      <c r="M13" s="11" t="s">
        <v>20</v>
      </c>
      <c r="N13" s="11" t="s">
        <v>34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1579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143</v>
      </c>
    </row>
    <row r="6" spans="1:19" x14ac:dyDescent="0.25">
      <c r="A6" s="11" t="s">
        <v>6</v>
      </c>
      <c r="C6" s="11" t="s">
        <v>8</v>
      </c>
      <c r="D6" s="11" t="s">
        <v>29</v>
      </c>
    </row>
    <row r="7" spans="1:19" x14ac:dyDescent="0.25">
      <c r="A7" s="11" t="s">
        <v>6</v>
      </c>
      <c r="C7" s="11" t="s">
        <v>22</v>
      </c>
      <c r="D7" s="11" t="s">
        <v>29</v>
      </c>
    </row>
    <row r="8" spans="1:19" x14ac:dyDescent="0.25">
      <c r="A8" s="11" t="s">
        <v>10</v>
      </c>
      <c r="C8" s="11" t="s">
        <v>11</v>
      </c>
      <c r="D8" s="11" t="s">
        <v>144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35</v>
      </c>
      <c r="F11" s="11" t="s">
        <v>124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125</v>
      </c>
      <c r="I13" s="11" t="s">
        <v>36</v>
      </c>
      <c r="J13" s="11" t="s">
        <v>37</v>
      </c>
      <c r="K13" s="11" t="s">
        <v>8</v>
      </c>
      <c r="L13" s="11" t="s">
        <v>134</v>
      </c>
      <c r="M13" s="11" t="s">
        <v>20</v>
      </c>
      <c r="N13" s="11" t="s">
        <v>38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3"/>
  <sheetViews>
    <sheetView workbookViewId="0"/>
  </sheetViews>
  <sheetFormatPr baseColWidth="10" defaultRowHeight="15" x14ac:dyDescent="0.25"/>
  <sheetData>
    <row r="1" spans="1:33" x14ac:dyDescent="0.25">
      <c r="A1" s="11" t="s">
        <v>2444</v>
      </c>
      <c r="C1" s="11" t="s">
        <v>0</v>
      </c>
      <c r="D1" s="11" t="s">
        <v>40</v>
      </c>
      <c r="E1" s="11" t="s">
        <v>41</v>
      </c>
      <c r="F1" s="11" t="s">
        <v>41</v>
      </c>
      <c r="G1" s="11" t="s">
        <v>41</v>
      </c>
      <c r="H1" s="11" t="s">
        <v>41</v>
      </c>
      <c r="I1" s="11" t="s">
        <v>41</v>
      </c>
      <c r="J1" s="11" t="s">
        <v>41</v>
      </c>
      <c r="K1" s="11" t="s">
        <v>41</v>
      </c>
      <c r="L1" s="11" t="s">
        <v>41</v>
      </c>
      <c r="M1" s="11" t="s">
        <v>41</v>
      </c>
      <c r="N1" s="11" t="s">
        <v>41</v>
      </c>
      <c r="O1" s="11" t="s">
        <v>41</v>
      </c>
      <c r="P1" s="11" t="s">
        <v>41</v>
      </c>
      <c r="Q1" s="11" t="s">
        <v>41</v>
      </c>
      <c r="R1" s="11" t="s">
        <v>41</v>
      </c>
      <c r="S1" s="11" t="s">
        <v>2</v>
      </c>
    </row>
    <row r="3" spans="1:33" x14ac:dyDescent="0.25">
      <c r="C3" s="11" t="s">
        <v>3</v>
      </c>
      <c r="D3" s="11" t="s">
        <v>4</v>
      </c>
    </row>
    <row r="4" spans="1:33" x14ac:dyDescent="0.25">
      <c r="C4" s="11" t="s">
        <v>5</v>
      </c>
    </row>
    <row r="5" spans="1:33" x14ac:dyDescent="0.25">
      <c r="A5" s="11" t="s">
        <v>6</v>
      </c>
      <c r="C5" s="11" t="s">
        <v>7</v>
      </c>
      <c r="D5" s="11" t="s">
        <v>143</v>
      </c>
    </row>
    <row r="6" spans="1:33" x14ac:dyDescent="0.25">
      <c r="A6" s="11" t="s">
        <v>6</v>
      </c>
      <c r="C6" s="11" t="s">
        <v>8</v>
      </c>
      <c r="D6" s="11" t="s">
        <v>29</v>
      </c>
    </row>
    <row r="7" spans="1:33" x14ac:dyDescent="0.25">
      <c r="A7" s="11" t="s">
        <v>6</v>
      </c>
      <c r="C7" s="11" t="s">
        <v>22</v>
      </c>
      <c r="D7" s="11" t="s">
        <v>29</v>
      </c>
    </row>
    <row r="8" spans="1:33" x14ac:dyDescent="0.25">
      <c r="A8" s="11" t="s">
        <v>10</v>
      </c>
      <c r="C8" s="11" t="s">
        <v>11</v>
      </c>
      <c r="D8" s="11" t="s">
        <v>144</v>
      </c>
    </row>
    <row r="9" spans="1:33" x14ac:dyDescent="0.25">
      <c r="A9" s="11" t="s">
        <v>10</v>
      </c>
      <c r="C9" s="11" t="s">
        <v>12</v>
      </c>
      <c r="D9" s="11" t="s">
        <v>29</v>
      </c>
    </row>
    <row r="11" spans="1:33" x14ac:dyDescent="0.25">
      <c r="A11" s="11" t="s">
        <v>10</v>
      </c>
      <c r="D11" s="11" t="s">
        <v>13</v>
      </c>
      <c r="S11" s="11" t="s">
        <v>31</v>
      </c>
      <c r="T11" s="11" t="s">
        <v>122</v>
      </c>
    </row>
    <row r="12" spans="1:33" x14ac:dyDescent="0.25">
      <c r="A12" s="11" t="s">
        <v>10</v>
      </c>
      <c r="D12" s="11" t="s">
        <v>14</v>
      </c>
      <c r="S12" s="11" t="s">
        <v>16</v>
      </c>
      <c r="T12" s="11" t="s">
        <v>7</v>
      </c>
      <c r="U12" s="11" t="s">
        <v>17</v>
      </c>
      <c r="V12" s="11" t="s">
        <v>121</v>
      </c>
      <c r="W12" s="11" t="s">
        <v>18</v>
      </c>
      <c r="X12" s="11" t="s">
        <v>19</v>
      </c>
      <c r="Y12" s="11" t="s">
        <v>8</v>
      </c>
      <c r="Z12" s="11" t="s">
        <v>133</v>
      </c>
      <c r="AA12" s="11" t="s">
        <v>20</v>
      </c>
      <c r="AB12" s="11" t="s">
        <v>11</v>
      </c>
      <c r="AC12" s="11" t="s">
        <v>21</v>
      </c>
      <c r="AD12" s="11" t="s">
        <v>23</v>
      </c>
      <c r="AE12" s="11" t="s">
        <v>12</v>
      </c>
      <c r="AF12" s="11" t="s">
        <v>24</v>
      </c>
      <c r="AG12" s="11" t="s">
        <v>25</v>
      </c>
    </row>
    <row r="13" spans="1:33" x14ac:dyDescent="0.25">
      <c r="A13" s="11" t="s">
        <v>10</v>
      </c>
      <c r="D13" s="11" t="s">
        <v>15</v>
      </c>
      <c r="S13" s="11" t="s">
        <v>16</v>
      </c>
      <c r="T13" s="11" t="s">
        <v>7</v>
      </c>
      <c r="U13" s="11" t="s">
        <v>17</v>
      </c>
      <c r="V13" s="11" t="s">
        <v>123</v>
      </c>
      <c r="W13" s="11" t="s">
        <v>32</v>
      </c>
      <c r="X13" s="11" t="s">
        <v>33</v>
      </c>
      <c r="Y13" s="11" t="s">
        <v>8</v>
      </c>
      <c r="Z13" s="11" t="s">
        <v>134</v>
      </c>
      <c r="AA13" s="11" t="s">
        <v>20</v>
      </c>
      <c r="AB13" s="11" t="s">
        <v>34</v>
      </c>
      <c r="AC13" s="11" t="s">
        <v>22</v>
      </c>
      <c r="AD13" s="11" t="s">
        <v>23</v>
      </c>
      <c r="AE13" s="11" t="s">
        <v>12</v>
      </c>
      <c r="AF13" s="11" t="s">
        <v>24</v>
      </c>
      <c r="AG13" s="11" t="s">
        <v>26</v>
      </c>
    </row>
    <row r="14" spans="1:33" x14ac:dyDescent="0.25">
      <c r="D14" s="11" t="s">
        <v>16</v>
      </c>
      <c r="E14" s="11" t="s">
        <v>7</v>
      </c>
      <c r="F14" s="11" t="s">
        <v>17</v>
      </c>
      <c r="G14" s="11" t="s">
        <v>121</v>
      </c>
      <c r="H14" s="11" t="s">
        <v>18</v>
      </c>
      <c r="I14" s="11" t="s">
        <v>19</v>
      </c>
      <c r="J14" s="11" t="s">
        <v>8</v>
      </c>
      <c r="K14" s="11" t="s">
        <v>133</v>
      </c>
      <c r="L14" s="11" t="s">
        <v>20</v>
      </c>
      <c r="M14" s="11" t="s">
        <v>11</v>
      </c>
      <c r="N14" s="11" t="s">
        <v>21</v>
      </c>
      <c r="O14" s="11" t="s">
        <v>23</v>
      </c>
      <c r="P14" s="11" t="s">
        <v>12</v>
      </c>
      <c r="Q14" s="11" t="s">
        <v>24</v>
      </c>
      <c r="R14" s="11" t="s">
        <v>25</v>
      </c>
    </row>
    <row r="15" spans="1:33" x14ac:dyDescent="0.25">
      <c r="A15" s="11" t="s">
        <v>39</v>
      </c>
      <c r="D15" s="11" t="s">
        <v>1217</v>
      </c>
      <c r="E15" s="11" t="s">
        <v>1217</v>
      </c>
      <c r="F15" s="11" t="s">
        <v>1218</v>
      </c>
      <c r="G15" s="11" t="s">
        <v>131</v>
      </c>
      <c r="H15" s="11" t="s">
        <v>147</v>
      </c>
      <c r="I15" s="11" t="s">
        <v>148</v>
      </c>
      <c r="J15" s="11" t="s">
        <v>9</v>
      </c>
      <c r="L15" s="11" t="s">
        <v>149</v>
      </c>
      <c r="M15" s="11" t="s">
        <v>1219</v>
      </c>
      <c r="O15" s="11" t="s">
        <v>45</v>
      </c>
      <c r="P15" s="11" t="s">
        <v>46</v>
      </c>
      <c r="Q15" s="11" t="s">
        <v>150</v>
      </c>
      <c r="R15" s="11" t="s">
        <v>151</v>
      </c>
    </row>
    <row r="16" spans="1:33" x14ac:dyDescent="0.25">
      <c r="A16" s="11" t="s">
        <v>39</v>
      </c>
      <c r="D16" s="11" t="s">
        <v>84</v>
      </c>
      <c r="E16" s="11" t="s">
        <v>84</v>
      </c>
      <c r="F16" s="11" t="s">
        <v>1220</v>
      </c>
      <c r="G16" s="11" t="s">
        <v>130</v>
      </c>
      <c r="H16" s="11" t="s">
        <v>152</v>
      </c>
      <c r="I16" s="11" t="s">
        <v>153</v>
      </c>
      <c r="J16" s="11" t="s">
        <v>9</v>
      </c>
      <c r="K16" s="11" t="s">
        <v>135</v>
      </c>
      <c r="L16" s="11" t="s">
        <v>153</v>
      </c>
      <c r="M16" s="11" t="s">
        <v>1221</v>
      </c>
      <c r="O16" s="11" t="s">
        <v>45</v>
      </c>
      <c r="P16" s="11" t="s">
        <v>46</v>
      </c>
      <c r="Q16" s="11" t="s">
        <v>154</v>
      </c>
      <c r="R16" s="11" t="s">
        <v>155</v>
      </c>
    </row>
    <row r="17" spans="1:18" x14ac:dyDescent="0.25">
      <c r="A17" s="11" t="s">
        <v>39</v>
      </c>
      <c r="D17" s="11" t="s">
        <v>1222</v>
      </c>
      <c r="E17" s="11" t="s">
        <v>84</v>
      </c>
      <c r="F17" s="11" t="s">
        <v>1222</v>
      </c>
      <c r="G17" s="11" t="s">
        <v>130</v>
      </c>
      <c r="H17" s="11" t="s">
        <v>156</v>
      </c>
      <c r="I17" s="11" t="s">
        <v>157</v>
      </c>
      <c r="J17" s="11" t="s">
        <v>9</v>
      </c>
      <c r="K17" s="11" t="s">
        <v>135</v>
      </c>
      <c r="L17" s="11" t="s">
        <v>158</v>
      </c>
      <c r="M17" s="11" t="s">
        <v>1223</v>
      </c>
      <c r="O17" s="11" t="s">
        <v>45</v>
      </c>
      <c r="P17" s="11" t="s">
        <v>47</v>
      </c>
      <c r="Q17" s="11" t="s">
        <v>159</v>
      </c>
      <c r="R17" s="11" t="s">
        <v>160</v>
      </c>
    </row>
    <row r="18" spans="1:18" x14ac:dyDescent="0.25">
      <c r="A18" s="11" t="s">
        <v>39</v>
      </c>
      <c r="D18" s="11" t="s">
        <v>117</v>
      </c>
      <c r="E18" s="11" t="s">
        <v>84</v>
      </c>
      <c r="F18" s="11" t="s">
        <v>1220</v>
      </c>
      <c r="G18" s="11" t="s">
        <v>96</v>
      </c>
      <c r="H18" s="11" t="s">
        <v>56</v>
      </c>
      <c r="I18" s="11" t="s">
        <v>57</v>
      </c>
      <c r="J18" s="11" t="s">
        <v>9</v>
      </c>
      <c r="K18" s="11" t="s">
        <v>136</v>
      </c>
      <c r="L18" s="11" t="s">
        <v>161</v>
      </c>
      <c r="M18" s="11" t="s">
        <v>1224</v>
      </c>
      <c r="O18" s="11" t="s">
        <v>45</v>
      </c>
      <c r="P18" s="11" t="s">
        <v>46</v>
      </c>
      <c r="Q18" s="11" t="s">
        <v>162</v>
      </c>
      <c r="R18" s="11" t="s">
        <v>163</v>
      </c>
    </row>
    <row r="19" spans="1:18" x14ac:dyDescent="0.25">
      <c r="A19" s="11" t="s">
        <v>39</v>
      </c>
      <c r="D19" s="11" t="s">
        <v>84</v>
      </c>
      <c r="E19" s="11" t="s">
        <v>84</v>
      </c>
      <c r="F19" s="11" t="s">
        <v>1220</v>
      </c>
      <c r="G19" s="11" t="s">
        <v>97</v>
      </c>
      <c r="H19" s="11" t="s">
        <v>164</v>
      </c>
      <c r="I19" s="11" t="s">
        <v>165</v>
      </c>
      <c r="J19" s="11" t="s">
        <v>9</v>
      </c>
      <c r="K19" s="11" t="s">
        <v>166</v>
      </c>
      <c r="L19" s="11" t="s">
        <v>167</v>
      </c>
      <c r="M19" s="11" t="s">
        <v>1225</v>
      </c>
      <c r="O19" s="11" t="s">
        <v>45</v>
      </c>
      <c r="P19" s="11" t="s">
        <v>46</v>
      </c>
      <c r="Q19" s="11" t="s">
        <v>168</v>
      </c>
      <c r="R19" s="11" t="s">
        <v>169</v>
      </c>
    </row>
    <row r="20" spans="1:18" x14ac:dyDescent="0.25">
      <c r="A20" s="11" t="s">
        <v>39</v>
      </c>
      <c r="D20" s="11" t="s">
        <v>93</v>
      </c>
      <c r="E20" s="11" t="s">
        <v>84</v>
      </c>
      <c r="F20" s="11" t="s">
        <v>1226</v>
      </c>
      <c r="G20" s="11" t="s">
        <v>129</v>
      </c>
      <c r="H20" s="11" t="s">
        <v>60</v>
      </c>
      <c r="I20" s="11" t="s">
        <v>61</v>
      </c>
      <c r="J20" s="11" t="s">
        <v>9</v>
      </c>
      <c r="K20" s="11" t="s">
        <v>166</v>
      </c>
      <c r="L20" s="11" t="s">
        <v>170</v>
      </c>
      <c r="M20" s="11" t="s">
        <v>1227</v>
      </c>
      <c r="O20" s="11" t="s">
        <v>45</v>
      </c>
      <c r="P20" s="11" t="s">
        <v>46</v>
      </c>
      <c r="Q20" s="11" t="s">
        <v>171</v>
      </c>
      <c r="R20" s="11" t="s">
        <v>172</v>
      </c>
    </row>
    <row r="21" spans="1:18" x14ac:dyDescent="0.25">
      <c r="A21" s="11" t="s">
        <v>39</v>
      </c>
      <c r="D21" s="11" t="s">
        <v>1222</v>
      </c>
      <c r="E21" s="11" t="s">
        <v>84</v>
      </c>
      <c r="F21" s="11" t="s">
        <v>1228</v>
      </c>
      <c r="G21" s="11" t="s">
        <v>126</v>
      </c>
      <c r="H21" s="11" t="s">
        <v>43</v>
      </c>
      <c r="I21" s="11" t="s">
        <v>44</v>
      </c>
      <c r="J21" s="11" t="s">
        <v>9</v>
      </c>
      <c r="K21" s="11" t="s">
        <v>135</v>
      </c>
      <c r="L21" s="11" t="s">
        <v>44</v>
      </c>
      <c r="M21" s="11" t="s">
        <v>1229</v>
      </c>
      <c r="O21" s="11" t="s">
        <v>45</v>
      </c>
      <c r="P21" s="11" t="s">
        <v>46</v>
      </c>
      <c r="Q21" s="11" t="s">
        <v>173</v>
      </c>
      <c r="R21" s="11" t="s">
        <v>174</v>
      </c>
    </row>
    <row r="22" spans="1:18" x14ac:dyDescent="0.25">
      <c r="A22" s="11" t="s">
        <v>39</v>
      </c>
      <c r="D22" s="11" t="s">
        <v>1230</v>
      </c>
      <c r="E22" s="11" t="s">
        <v>84</v>
      </c>
      <c r="F22" s="11" t="s">
        <v>1230</v>
      </c>
      <c r="G22" s="11" t="s">
        <v>1230</v>
      </c>
      <c r="H22" s="11" t="s">
        <v>175</v>
      </c>
      <c r="I22" s="11" t="s">
        <v>176</v>
      </c>
      <c r="J22" s="11" t="s">
        <v>9</v>
      </c>
      <c r="K22" s="11" t="s">
        <v>135</v>
      </c>
      <c r="L22" s="11" t="s">
        <v>176</v>
      </c>
      <c r="M22" s="11" t="s">
        <v>1231</v>
      </c>
      <c r="O22" s="11" t="s">
        <v>45</v>
      </c>
      <c r="P22" s="11" t="s">
        <v>47</v>
      </c>
      <c r="Q22" s="11" t="s">
        <v>177</v>
      </c>
      <c r="R22" s="11" t="s">
        <v>178</v>
      </c>
    </row>
    <row r="23" spans="1:18" x14ac:dyDescent="0.25">
      <c r="A23" s="11" t="s">
        <v>39</v>
      </c>
      <c r="D23" s="11" t="s">
        <v>1230</v>
      </c>
      <c r="E23" s="11" t="s">
        <v>84</v>
      </c>
      <c r="F23" s="11" t="s">
        <v>1230</v>
      </c>
      <c r="G23" s="11" t="s">
        <v>1230</v>
      </c>
      <c r="H23" s="11" t="s">
        <v>175</v>
      </c>
      <c r="I23" s="11" t="s">
        <v>176</v>
      </c>
      <c r="J23" s="11" t="s">
        <v>9</v>
      </c>
      <c r="K23" s="11" t="s">
        <v>135</v>
      </c>
      <c r="L23" s="11" t="s">
        <v>176</v>
      </c>
      <c r="M23" s="11" t="s">
        <v>1232</v>
      </c>
      <c r="O23" s="11" t="s">
        <v>45</v>
      </c>
      <c r="P23" s="11" t="s">
        <v>47</v>
      </c>
      <c r="Q23" s="11" t="s">
        <v>179</v>
      </c>
      <c r="R23" s="11" t="s">
        <v>180</v>
      </c>
    </row>
    <row r="24" spans="1:18" x14ac:dyDescent="0.25">
      <c r="A24" s="11" t="s">
        <v>39</v>
      </c>
      <c r="D24" s="11" t="s">
        <v>84</v>
      </c>
      <c r="E24" s="11" t="s">
        <v>84</v>
      </c>
      <c r="F24" s="11" t="s">
        <v>84</v>
      </c>
      <c r="G24" s="11" t="s">
        <v>130</v>
      </c>
      <c r="H24" s="11" t="s">
        <v>156</v>
      </c>
      <c r="I24" s="11" t="s">
        <v>157</v>
      </c>
      <c r="J24" s="11" t="s">
        <v>9</v>
      </c>
      <c r="K24" s="11" t="s">
        <v>135</v>
      </c>
      <c r="L24" s="11" t="s">
        <v>157</v>
      </c>
      <c r="M24" s="11" t="s">
        <v>1233</v>
      </c>
      <c r="O24" s="11" t="s">
        <v>45</v>
      </c>
      <c r="P24" s="11" t="s">
        <v>47</v>
      </c>
      <c r="Q24" s="11" t="s">
        <v>181</v>
      </c>
      <c r="R24" s="11" t="s">
        <v>182</v>
      </c>
    </row>
    <row r="25" spans="1:18" x14ac:dyDescent="0.25">
      <c r="A25" s="11" t="s">
        <v>39</v>
      </c>
      <c r="D25" s="11" t="s">
        <v>117</v>
      </c>
      <c r="E25" s="11" t="s">
        <v>84</v>
      </c>
      <c r="F25" s="11" t="s">
        <v>117</v>
      </c>
      <c r="G25" s="11" t="s">
        <v>130</v>
      </c>
      <c r="H25" s="11" t="s">
        <v>156</v>
      </c>
      <c r="I25" s="11" t="s">
        <v>157</v>
      </c>
      <c r="J25" s="11" t="s">
        <v>9</v>
      </c>
      <c r="K25" s="11" t="s">
        <v>135</v>
      </c>
      <c r="L25" s="11" t="s">
        <v>157</v>
      </c>
      <c r="M25" s="11" t="s">
        <v>1234</v>
      </c>
      <c r="O25" s="11" t="s">
        <v>45</v>
      </c>
      <c r="P25" s="11" t="s">
        <v>47</v>
      </c>
      <c r="Q25" s="11" t="s">
        <v>183</v>
      </c>
      <c r="R25" s="11" t="s">
        <v>184</v>
      </c>
    </row>
    <row r="26" spans="1:18" x14ac:dyDescent="0.25">
      <c r="A26" s="11" t="s">
        <v>39</v>
      </c>
      <c r="D26" s="11" t="s">
        <v>1235</v>
      </c>
      <c r="E26" s="11" t="s">
        <v>84</v>
      </c>
      <c r="F26" s="11" t="s">
        <v>1235</v>
      </c>
      <c r="G26" s="11" t="s">
        <v>130</v>
      </c>
      <c r="H26" s="11" t="s">
        <v>156</v>
      </c>
      <c r="I26" s="11" t="s">
        <v>157</v>
      </c>
      <c r="J26" s="11" t="s">
        <v>9</v>
      </c>
      <c r="K26" s="11" t="s">
        <v>135</v>
      </c>
      <c r="L26" s="11" t="s">
        <v>157</v>
      </c>
      <c r="M26" s="11" t="s">
        <v>1236</v>
      </c>
      <c r="O26" s="11" t="s">
        <v>45</v>
      </c>
      <c r="P26" s="11" t="s">
        <v>47</v>
      </c>
      <c r="Q26" s="11" t="s">
        <v>185</v>
      </c>
      <c r="R26" s="11" t="s">
        <v>186</v>
      </c>
    </row>
    <row r="27" spans="1:18" x14ac:dyDescent="0.25">
      <c r="A27" s="11" t="s">
        <v>39</v>
      </c>
      <c r="D27" s="11" t="s">
        <v>1222</v>
      </c>
      <c r="E27" s="11" t="s">
        <v>84</v>
      </c>
      <c r="F27" s="11" t="s">
        <v>1222</v>
      </c>
      <c r="G27" s="11" t="s">
        <v>130</v>
      </c>
      <c r="H27" s="11" t="s">
        <v>156</v>
      </c>
      <c r="I27" s="11" t="s">
        <v>157</v>
      </c>
      <c r="J27" s="11" t="s">
        <v>9</v>
      </c>
      <c r="K27" s="11" t="s">
        <v>135</v>
      </c>
      <c r="L27" s="11" t="s">
        <v>157</v>
      </c>
      <c r="M27" s="11" t="s">
        <v>1237</v>
      </c>
      <c r="O27" s="11" t="s">
        <v>45</v>
      </c>
      <c r="P27" s="11" t="s">
        <v>47</v>
      </c>
      <c r="Q27" s="11" t="s">
        <v>187</v>
      </c>
      <c r="R27" s="11" t="s">
        <v>188</v>
      </c>
    </row>
    <row r="28" spans="1:18" x14ac:dyDescent="0.25">
      <c r="A28" s="11" t="s">
        <v>39</v>
      </c>
      <c r="D28" s="11" t="s">
        <v>96</v>
      </c>
      <c r="E28" s="11" t="s">
        <v>84</v>
      </c>
      <c r="F28" s="11" t="s">
        <v>96</v>
      </c>
      <c r="G28" s="11" t="s">
        <v>130</v>
      </c>
      <c r="H28" s="11" t="s">
        <v>156</v>
      </c>
      <c r="I28" s="11" t="s">
        <v>157</v>
      </c>
      <c r="J28" s="11" t="s">
        <v>9</v>
      </c>
      <c r="K28" s="11" t="s">
        <v>135</v>
      </c>
      <c r="L28" s="11" t="s">
        <v>157</v>
      </c>
      <c r="M28" s="11" t="s">
        <v>1238</v>
      </c>
      <c r="O28" s="11" t="s">
        <v>45</v>
      </c>
      <c r="P28" s="11" t="s">
        <v>47</v>
      </c>
      <c r="Q28" s="11" t="s">
        <v>189</v>
      </c>
      <c r="R28" s="11" t="s">
        <v>190</v>
      </c>
    </row>
    <row r="29" spans="1:18" x14ac:dyDescent="0.25">
      <c r="A29" s="11" t="s">
        <v>39</v>
      </c>
      <c r="D29" s="11" t="s">
        <v>96</v>
      </c>
      <c r="E29" s="11" t="s">
        <v>84</v>
      </c>
      <c r="F29" s="11" t="s">
        <v>96</v>
      </c>
      <c r="G29" s="11" t="s">
        <v>130</v>
      </c>
      <c r="H29" s="11" t="s">
        <v>156</v>
      </c>
      <c r="I29" s="11" t="s">
        <v>157</v>
      </c>
      <c r="J29" s="11" t="s">
        <v>9</v>
      </c>
      <c r="K29" s="11" t="s">
        <v>135</v>
      </c>
      <c r="L29" s="11" t="s">
        <v>157</v>
      </c>
      <c r="M29" s="11" t="s">
        <v>1239</v>
      </c>
      <c r="O29" s="11" t="s">
        <v>45</v>
      </c>
      <c r="P29" s="11" t="s">
        <v>47</v>
      </c>
      <c r="Q29" s="11" t="s">
        <v>191</v>
      </c>
      <c r="R29" s="11" t="s">
        <v>192</v>
      </c>
    </row>
    <row r="30" spans="1:18" x14ac:dyDescent="0.25">
      <c r="A30" s="11" t="s">
        <v>39</v>
      </c>
      <c r="D30" s="11" t="s">
        <v>1235</v>
      </c>
      <c r="E30" s="11" t="s">
        <v>84</v>
      </c>
      <c r="F30" s="11" t="s">
        <v>1235</v>
      </c>
      <c r="G30" s="11" t="s">
        <v>130</v>
      </c>
      <c r="H30" s="11" t="s">
        <v>156</v>
      </c>
      <c r="I30" s="11" t="s">
        <v>157</v>
      </c>
      <c r="J30" s="11" t="s">
        <v>9</v>
      </c>
      <c r="K30" s="11" t="s">
        <v>135</v>
      </c>
      <c r="L30" s="11" t="s">
        <v>157</v>
      </c>
      <c r="M30" s="11" t="s">
        <v>1239</v>
      </c>
      <c r="O30" s="11" t="s">
        <v>45</v>
      </c>
      <c r="P30" s="11" t="s">
        <v>47</v>
      </c>
      <c r="Q30" s="11" t="s">
        <v>193</v>
      </c>
      <c r="R30" s="11" t="s">
        <v>194</v>
      </c>
    </row>
    <row r="31" spans="1:18" x14ac:dyDescent="0.25">
      <c r="A31" s="11" t="s">
        <v>39</v>
      </c>
      <c r="D31" s="11" t="s">
        <v>1235</v>
      </c>
      <c r="E31" s="11" t="s">
        <v>84</v>
      </c>
      <c r="F31" s="11" t="s">
        <v>1235</v>
      </c>
      <c r="G31" s="11" t="s">
        <v>130</v>
      </c>
      <c r="H31" s="11" t="s">
        <v>156</v>
      </c>
      <c r="I31" s="11" t="s">
        <v>157</v>
      </c>
      <c r="J31" s="11" t="s">
        <v>9</v>
      </c>
      <c r="K31" s="11" t="s">
        <v>135</v>
      </c>
      <c r="L31" s="11" t="s">
        <v>157</v>
      </c>
      <c r="M31" s="11" t="s">
        <v>1240</v>
      </c>
      <c r="O31" s="11" t="s">
        <v>45</v>
      </c>
      <c r="P31" s="11" t="s">
        <v>47</v>
      </c>
      <c r="Q31" s="11" t="s">
        <v>195</v>
      </c>
      <c r="R31" s="11" t="s">
        <v>196</v>
      </c>
    </row>
    <row r="32" spans="1:18" x14ac:dyDescent="0.25">
      <c r="A32" s="11" t="s">
        <v>39</v>
      </c>
      <c r="D32" s="11" t="s">
        <v>1217</v>
      </c>
      <c r="E32" s="11" t="s">
        <v>84</v>
      </c>
      <c r="F32" s="11" t="s">
        <v>1217</v>
      </c>
      <c r="G32" s="11" t="s">
        <v>130</v>
      </c>
      <c r="H32" s="11" t="s">
        <v>156</v>
      </c>
      <c r="I32" s="11" t="s">
        <v>157</v>
      </c>
      <c r="J32" s="11" t="s">
        <v>9</v>
      </c>
      <c r="K32" s="11" t="s">
        <v>135</v>
      </c>
      <c r="L32" s="11" t="s">
        <v>157</v>
      </c>
      <c r="M32" s="11" t="s">
        <v>1241</v>
      </c>
      <c r="O32" s="11" t="s">
        <v>45</v>
      </c>
      <c r="P32" s="11" t="s">
        <v>47</v>
      </c>
      <c r="Q32" s="11" t="s">
        <v>197</v>
      </c>
      <c r="R32" s="11" t="s">
        <v>198</v>
      </c>
    </row>
    <row r="33" spans="1:18" x14ac:dyDescent="0.25">
      <c r="A33" s="11" t="s">
        <v>39</v>
      </c>
      <c r="D33" s="11" t="s">
        <v>1235</v>
      </c>
      <c r="E33" s="11" t="s">
        <v>84</v>
      </c>
      <c r="F33" s="11" t="s">
        <v>1235</v>
      </c>
      <c r="G33" s="11" t="s">
        <v>130</v>
      </c>
      <c r="H33" s="11" t="s">
        <v>156</v>
      </c>
      <c r="I33" s="11" t="s">
        <v>157</v>
      </c>
      <c r="J33" s="11" t="s">
        <v>9</v>
      </c>
      <c r="K33" s="11" t="s">
        <v>135</v>
      </c>
      <c r="L33" s="11" t="s">
        <v>157</v>
      </c>
      <c r="M33" s="11" t="s">
        <v>1242</v>
      </c>
      <c r="O33" s="11" t="s">
        <v>45</v>
      </c>
      <c r="P33" s="11" t="s">
        <v>47</v>
      </c>
      <c r="Q33" s="11" t="s">
        <v>199</v>
      </c>
      <c r="R33" s="11" t="s">
        <v>200</v>
      </c>
    </row>
    <row r="34" spans="1:18" x14ac:dyDescent="0.25">
      <c r="A34" s="11" t="s">
        <v>39</v>
      </c>
      <c r="D34" s="11" t="s">
        <v>1217</v>
      </c>
      <c r="E34" s="11" t="s">
        <v>84</v>
      </c>
      <c r="F34" s="11" t="s">
        <v>1217</v>
      </c>
      <c r="G34" s="11" t="s">
        <v>130</v>
      </c>
      <c r="H34" s="11" t="s">
        <v>156</v>
      </c>
      <c r="I34" s="11" t="s">
        <v>157</v>
      </c>
      <c r="J34" s="11" t="s">
        <v>9</v>
      </c>
      <c r="K34" s="11" t="s">
        <v>135</v>
      </c>
      <c r="L34" s="11" t="s">
        <v>157</v>
      </c>
      <c r="M34" s="11" t="s">
        <v>1243</v>
      </c>
      <c r="O34" s="11" t="s">
        <v>45</v>
      </c>
      <c r="P34" s="11" t="s">
        <v>47</v>
      </c>
      <c r="Q34" s="11" t="s">
        <v>201</v>
      </c>
      <c r="R34" s="11" t="s">
        <v>202</v>
      </c>
    </row>
    <row r="35" spans="1:18" x14ac:dyDescent="0.25">
      <c r="A35" s="11" t="s">
        <v>39</v>
      </c>
      <c r="D35" s="11" t="s">
        <v>1235</v>
      </c>
      <c r="E35" s="11" t="s">
        <v>84</v>
      </c>
      <c r="F35" s="11" t="s">
        <v>1235</v>
      </c>
      <c r="G35" s="11" t="s">
        <v>130</v>
      </c>
      <c r="H35" s="11" t="s">
        <v>156</v>
      </c>
      <c r="I35" s="11" t="s">
        <v>157</v>
      </c>
      <c r="J35" s="11" t="s">
        <v>9</v>
      </c>
      <c r="K35" s="11" t="s">
        <v>135</v>
      </c>
      <c r="L35" s="11" t="s">
        <v>157</v>
      </c>
      <c r="M35" s="11" t="s">
        <v>1242</v>
      </c>
      <c r="O35" s="11" t="s">
        <v>45</v>
      </c>
      <c r="P35" s="11" t="s">
        <v>47</v>
      </c>
      <c r="Q35" s="11" t="s">
        <v>203</v>
      </c>
      <c r="R35" s="11" t="s">
        <v>204</v>
      </c>
    </row>
    <row r="36" spans="1:18" x14ac:dyDescent="0.25">
      <c r="A36" s="11" t="s">
        <v>39</v>
      </c>
      <c r="D36" s="11" t="s">
        <v>1235</v>
      </c>
      <c r="E36" s="11" t="s">
        <v>84</v>
      </c>
      <c r="F36" s="11" t="s">
        <v>1235</v>
      </c>
      <c r="G36" s="11" t="s">
        <v>130</v>
      </c>
      <c r="H36" s="11" t="s">
        <v>156</v>
      </c>
      <c r="I36" s="11" t="s">
        <v>157</v>
      </c>
      <c r="J36" s="11" t="s">
        <v>9</v>
      </c>
      <c r="K36" s="11" t="s">
        <v>135</v>
      </c>
      <c r="L36" s="11" t="s">
        <v>157</v>
      </c>
      <c r="M36" s="11" t="s">
        <v>1244</v>
      </c>
      <c r="O36" s="11" t="s">
        <v>45</v>
      </c>
      <c r="P36" s="11" t="s">
        <v>47</v>
      </c>
      <c r="Q36" s="11" t="s">
        <v>205</v>
      </c>
      <c r="R36" s="11" t="s">
        <v>206</v>
      </c>
    </row>
    <row r="37" spans="1:18" x14ac:dyDescent="0.25">
      <c r="A37" s="11" t="s">
        <v>39</v>
      </c>
      <c r="D37" s="11" t="s">
        <v>1235</v>
      </c>
      <c r="E37" s="11" t="s">
        <v>84</v>
      </c>
      <c r="F37" s="11" t="s">
        <v>1235</v>
      </c>
      <c r="G37" s="11" t="s">
        <v>130</v>
      </c>
      <c r="H37" s="11" t="s">
        <v>156</v>
      </c>
      <c r="I37" s="11" t="s">
        <v>157</v>
      </c>
      <c r="J37" s="11" t="s">
        <v>9</v>
      </c>
      <c r="K37" s="11" t="s">
        <v>135</v>
      </c>
      <c r="L37" s="11" t="s">
        <v>157</v>
      </c>
      <c r="M37" s="11" t="s">
        <v>1245</v>
      </c>
      <c r="O37" s="11" t="s">
        <v>45</v>
      </c>
      <c r="P37" s="11" t="s">
        <v>47</v>
      </c>
      <c r="Q37" s="11" t="s">
        <v>207</v>
      </c>
      <c r="R37" s="11" t="s">
        <v>208</v>
      </c>
    </row>
    <row r="38" spans="1:18" x14ac:dyDescent="0.25">
      <c r="A38" s="11" t="s">
        <v>39</v>
      </c>
      <c r="D38" s="11" t="s">
        <v>117</v>
      </c>
      <c r="E38" s="11" t="s">
        <v>84</v>
      </c>
      <c r="F38" s="11" t="s">
        <v>117</v>
      </c>
      <c r="G38" s="11" t="s">
        <v>130</v>
      </c>
      <c r="H38" s="11" t="s">
        <v>156</v>
      </c>
      <c r="I38" s="11" t="s">
        <v>157</v>
      </c>
      <c r="J38" s="11" t="s">
        <v>9</v>
      </c>
      <c r="K38" s="11" t="s">
        <v>135</v>
      </c>
      <c r="L38" s="11" t="s">
        <v>157</v>
      </c>
      <c r="M38" s="11" t="s">
        <v>1246</v>
      </c>
      <c r="O38" s="11" t="s">
        <v>45</v>
      </c>
      <c r="P38" s="11" t="s">
        <v>47</v>
      </c>
      <c r="Q38" s="11" t="s">
        <v>209</v>
      </c>
      <c r="R38" s="11" t="s">
        <v>210</v>
      </c>
    </row>
    <row r="39" spans="1:18" x14ac:dyDescent="0.25">
      <c r="A39" s="11" t="s">
        <v>39</v>
      </c>
      <c r="D39" s="11" t="s">
        <v>1235</v>
      </c>
      <c r="E39" s="11" t="s">
        <v>84</v>
      </c>
      <c r="F39" s="11" t="s">
        <v>1235</v>
      </c>
      <c r="G39" s="11" t="s">
        <v>130</v>
      </c>
      <c r="H39" s="11" t="s">
        <v>156</v>
      </c>
      <c r="I39" s="11" t="s">
        <v>157</v>
      </c>
      <c r="J39" s="11" t="s">
        <v>9</v>
      </c>
      <c r="K39" s="11" t="s">
        <v>135</v>
      </c>
      <c r="L39" s="11" t="s">
        <v>157</v>
      </c>
      <c r="M39" s="11" t="s">
        <v>1247</v>
      </c>
      <c r="O39" s="11" t="s">
        <v>45</v>
      </c>
      <c r="P39" s="11" t="s">
        <v>47</v>
      </c>
      <c r="Q39" s="11" t="s">
        <v>211</v>
      </c>
      <c r="R39" s="11" t="s">
        <v>212</v>
      </c>
    </row>
    <row r="40" spans="1:18" x14ac:dyDescent="0.25">
      <c r="A40" s="11" t="s">
        <v>39</v>
      </c>
      <c r="D40" s="11" t="s">
        <v>1230</v>
      </c>
      <c r="E40" s="11" t="s">
        <v>84</v>
      </c>
      <c r="F40" s="11" t="s">
        <v>1220</v>
      </c>
      <c r="G40" s="11" t="s">
        <v>90</v>
      </c>
      <c r="H40" s="11" t="s">
        <v>213</v>
      </c>
      <c r="I40" s="11" t="s">
        <v>214</v>
      </c>
      <c r="J40" s="11" t="s">
        <v>9</v>
      </c>
      <c r="K40" s="11" t="s">
        <v>166</v>
      </c>
      <c r="L40" s="11" t="s">
        <v>215</v>
      </c>
      <c r="M40" s="11" t="s">
        <v>1248</v>
      </c>
      <c r="O40" s="11" t="s">
        <v>45</v>
      </c>
      <c r="P40" s="11" t="s">
        <v>46</v>
      </c>
      <c r="Q40" s="11" t="s">
        <v>216</v>
      </c>
      <c r="R40" s="11" t="s">
        <v>217</v>
      </c>
    </row>
    <row r="41" spans="1:18" x14ac:dyDescent="0.25">
      <c r="A41" s="11" t="s">
        <v>39</v>
      </c>
      <c r="D41" s="11" t="s">
        <v>84</v>
      </c>
      <c r="E41" s="11" t="s">
        <v>84</v>
      </c>
      <c r="F41" s="11" t="s">
        <v>1220</v>
      </c>
      <c r="G41" s="11" t="s">
        <v>130</v>
      </c>
      <c r="H41" s="11" t="s">
        <v>72</v>
      </c>
      <c r="I41" s="11" t="s">
        <v>73</v>
      </c>
      <c r="J41" s="11" t="s">
        <v>9</v>
      </c>
      <c r="K41" s="11" t="s">
        <v>166</v>
      </c>
      <c r="L41" s="11" t="s">
        <v>218</v>
      </c>
      <c r="M41" s="11" t="s">
        <v>1249</v>
      </c>
      <c r="O41" s="11" t="s">
        <v>45</v>
      </c>
      <c r="P41" s="11" t="s">
        <v>46</v>
      </c>
      <c r="Q41" s="11" t="s">
        <v>219</v>
      </c>
      <c r="R41" s="11" t="s">
        <v>220</v>
      </c>
    </row>
    <row r="42" spans="1:18" x14ac:dyDescent="0.25">
      <c r="A42" s="11" t="s">
        <v>39</v>
      </c>
      <c r="D42" s="11" t="s">
        <v>84</v>
      </c>
      <c r="E42" s="11" t="s">
        <v>84</v>
      </c>
      <c r="F42" s="11" t="s">
        <v>1220</v>
      </c>
      <c r="G42" s="11" t="s">
        <v>1250</v>
      </c>
      <c r="H42" s="11" t="s">
        <v>221</v>
      </c>
      <c r="I42" s="11" t="s">
        <v>222</v>
      </c>
      <c r="J42" s="11" t="s">
        <v>9</v>
      </c>
      <c r="K42" s="11" t="s">
        <v>136</v>
      </c>
      <c r="L42" s="11" t="s">
        <v>223</v>
      </c>
      <c r="M42" s="11" t="s">
        <v>1251</v>
      </c>
      <c r="O42" s="11" t="s">
        <v>45</v>
      </c>
      <c r="P42" s="11" t="s">
        <v>46</v>
      </c>
      <c r="Q42" s="11" t="s">
        <v>224</v>
      </c>
      <c r="R42" s="11" t="s">
        <v>225</v>
      </c>
    </row>
    <row r="43" spans="1:18" x14ac:dyDescent="0.25">
      <c r="A43" s="11" t="s">
        <v>39</v>
      </c>
      <c r="D43" s="11" t="s">
        <v>84</v>
      </c>
      <c r="E43" s="11" t="s">
        <v>84</v>
      </c>
      <c r="F43" s="11" t="s">
        <v>1220</v>
      </c>
      <c r="G43" s="11" t="s">
        <v>1250</v>
      </c>
      <c r="H43" s="11" t="s">
        <v>221</v>
      </c>
      <c r="I43" s="11" t="s">
        <v>222</v>
      </c>
      <c r="J43" s="11" t="s">
        <v>9</v>
      </c>
      <c r="K43" s="11" t="s">
        <v>136</v>
      </c>
      <c r="L43" s="11" t="s">
        <v>226</v>
      </c>
      <c r="M43" s="11" t="s">
        <v>1252</v>
      </c>
      <c r="O43" s="11" t="s">
        <v>45</v>
      </c>
      <c r="P43" s="11" t="s">
        <v>46</v>
      </c>
      <c r="Q43" s="11" t="s">
        <v>227</v>
      </c>
      <c r="R43" s="11" t="s">
        <v>228</v>
      </c>
    </row>
    <row r="44" spans="1:18" x14ac:dyDescent="0.25">
      <c r="A44" s="11" t="s">
        <v>39</v>
      </c>
      <c r="D44" s="11" t="s">
        <v>84</v>
      </c>
      <c r="E44" s="11" t="s">
        <v>84</v>
      </c>
      <c r="F44" s="11" t="s">
        <v>1220</v>
      </c>
      <c r="G44" s="11" t="s">
        <v>130</v>
      </c>
      <c r="H44" s="11" t="s">
        <v>72</v>
      </c>
      <c r="I44" s="11" t="s">
        <v>73</v>
      </c>
      <c r="J44" s="11" t="s">
        <v>9</v>
      </c>
      <c r="K44" s="11" t="s">
        <v>136</v>
      </c>
      <c r="L44" s="11" t="s">
        <v>52</v>
      </c>
      <c r="M44" s="11" t="s">
        <v>88</v>
      </c>
      <c r="O44" s="11" t="s">
        <v>45</v>
      </c>
      <c r="P44" s="11" t="s">
        <v>46</v>
      </c>
      <c r="Q44" s="11" t="s">
        <v>229</v>
      </c>
      <c r="R44" s="11" t="s">
        <v>53</v>
      </c>
    </row>
    <row r="45" spans="1:18" x14ac:dyDescent="0.25">
      <c r="A45" s="11" t="s">
        <v>39</v>
      </c>
      <c r="D45" s="11" t="s">
        <v>117</v>
      </c>
      <c r="E45" s="11" t="s">
        <v>84</v>
      </c>
      <c r="F45" s="11" t="s">
        <v>127</v>
      </c>
      <c r="G45" s="11" t="s">
        <v>1253</v>
      </c>
      <c r="H45" s="11" t="s">
        <v>230</v>
      </c>
      <c r="I45" s="11" t="s">
        <v>231</v>
      </c>
      <c r="J45" s="11" t="s">
        <v>9</v>
      </c>
      <c r="K45" s="11" t="s">
        <v>136</v>
      </c>
      <c r="L45" s="11" t="s">
        <v>232</v>
      </c>
      <c r="M45" s="11" t="s">
        <v>1254</v>
      </c>
      <c r="O45" s="11" t="s">
        <v>45</v>
      </c>
      <c r="P45" s="11" t="s">
        <v>233</v>
      </c>
      <c r="Q45" s="11" t="s">
        <v>234</v>
      </c>
      <c r="R45" s="11" t="s">
        <v>235</v>
      </c>
    </row>
    <row r="46" spans="1:18" x14ac:dyDescent="0.25">
      <c r="A46" s="11" t="s">
        <v>39</v>
      </c>
      <c r="D46" s="11" t="s">
        <v>126</v>
      </c>
      <c r="E46" s="11" t="s">
        <v>84</v>
      </c>
      <c r="F46" s="11" t="s">
        <v>1255</v>
      </c>
      <c r="G46" s="11" t="s">
        <v>127</v>
      </c>
      <c r="H46" s="11" t="s">
        <v>236</v>
      </c>
      <c r="I46" s="11" t="s">
        <v>237</v>
      </c>
      <c r="J46" s="11" t="s">
        <v>9</v>
      </c>
      <c r="K46" s="11" t="s">
        <v>135</v>
      </c>
      <c r="L46" s="11" t="s">
        <v>238</v>
      </c>
      <c r="M46" s="11" t="s">
        <v>1256</v>
      </c>
      <c r="O46" s="11" t="s">
        <v>45</v>
      </c>
      <c r="P46" s="11" t="s">
        <v>46</v>
      </c>
      <c r="Q46" s="11" t="s">
        <v>239</v>
      </c>
      <c r="R46" s="11" t="s">
        <v>240</v>
      </c>
    </row>
    <row r="47" spans="1:18" x14ac:dyDescent="0.25">
      <c r="A47" s="11" t="s">
        <v>39</v>
      </c>
      <c r="D47" s="11" t="s">
        <v>96</v>
      </c>
      <c r="E47" s="11" t="s">
        <v>84</v>
      </c>
      <c r="F47" s="11" t="s">
        <v>96</v>
      </c>
      <c r="G47" s="11" t="s">
        <v>1235</v>
      </c>
      <c r="H47" s="11" t="s">
        <v>241</v>
      </c>
      <c r="I47" s="11" t="s">
        <v>242</v>
      </c>
      <c r="J47" s="11" t="s">
        <v>9</v>
      </c>
      <c r="K47" s="11" t="s">
        <v>136</v>
      </c>
      <c r="L47" s="11" t="s">
        <v>243</v>
      </c>
      <c r="M47" s="11" t="s">
        <v>1257</v>
      </c>
      <c r="O47" s="11" t="s">
        <v>45</v>
      </c>
      <c r="P47" s="11" t="s">
        <v>47</v>
      </c>
      <c r="Q47" s="11" t="s">
        <v>244</v>
      </c>
      <c r="R47" s="11" t="s">
        <v>245</v>
      </c>
    </row>
    <row r="48" spans="1:18" x14ac:dyDescent="0.25">
      <c r="A48" s="11" t="s">
        <v>39</v>
      </c>
      <c r="D48" s="11" t="s">
        <v>96</v>
      </c>
      <c r="E48" s="11" t="s">
        <v>84</v>
      </c>
      <c r="F48" s="11" t="s">
        <v>96</v>
      </c>
      <c r="G48" s="11" t="s">
        <v>1235</v>
      </c>
      <c r="H48" s="11" t="s">
        <v>241</v>
      </c>
      <c r="I48" s="11" t="s">
        <v>242</v>
      </c>
      <c r="J48" s="11" t="s">
        <v>9</v>
      </c>
      <c r="K48" s="11" t="s">
        <v>136</v>
      </c>
      <c r="L48" s="11" t="s">
        <v>246</v>
      </c>
      <c r="M48" s="11" t="s">
        <v>1258</v>
      </c>
      <c r="O48" s="11" t="s">
        <v>45</v>
      </c>
      <c r="P48" s="11" t="s">
        <v>47</v>
      </c>
      <c r="Q48" s="11" t="s">
        <v>247</v>
      </c>
      <c r="R48" s="11" t="s">
        <v>248</v>
      </c>
    </row>
    <row r="49" spans="1:18" x14ac:dyDescent="0.25">
      <c r="A49" s="11" t="s">
        <v>39</v>
      </c>
      <c r="D49" s="11" t="s">
        <v>87</v>
      </c>
      <c r="E49" s="11" t="s">
        <v>84</v>
      </c>
      <c r="F49" s="11" t="s">
        <v>118</v>
      </c>
      <c r="G49" s="11" t="s">
        <v>130</v>
      </c>
      <c r="H49" s="11" t="s">
        <v>72</v>
      </c>
      <c r="I49" s="11" t="s">
        <v>73</v>
      </c>
      <c r="J49" s="11" t="s">
        <v>9</v>
      </c>
      <c r="K49" s="11" t="s">
        <v>136</v>
      </c>
      <c r="L49" s="11" t="s">
        <v>249</v>
      </c>
      <c r="M49" s="11" t="s">
        <v>1259</v>
      </c>
      <c r="O49" s="11" t="s">
        <v>45</v>
      </c>
      <c r="P49" s="11" t="s">
        <v>46</v>
      </c>
      <c r="Q49" s="11" t="s">
        <v>250</v>
      </c>
      <c r="R49" s="11" t="s">
        <v>233</v>
      </c>
    </row>
    <row r="50" spans="1:18" x14ac:dyDescent="0.25">
      <c r="A50" s="11" t="s">
        <v>39</v>
      </c>
      <c r="D50" s="11" t="s">
        <v>1230</v>
      </c>
      <c r="E50" s="11" t="s">
        <v>84</v>
      </c>
      <c r="F50" s="11" t="s">
        <v>1220</v>
      </c>
      <c r="G50" s="11" t="s">
        <v>129</v>
      </c>
      <c r="H50" s="11" t="s">
        <v>60</v>
      </c>
      <c r="I50" s="11" t="s">
        <v>61</v>
      </c>
      <c r="J50" s="11" t="s">
        <v>9</v>
      </c>
      <c r="K50" s="11" t="s">
        <v>166</v>
      </c>
      <c r="L50" s="11" t="s">
        <v>251</v>
      </c>
      <c r="M50" s="11" t="s">
        <v>1260</v>
      </c>
      <c r="O50" s="11" t="s">
        <v>45</v>
      </c>
      <c r="P50" s="11" t="s">
        <v>46</v>
      </c>
      <c r="Q50" s="11" t="s">
        <v>252</v>
      </c>
      <c r="R50" s="11" t="s">
        <v>253</v>
      </c>
    </row>
    <row r="51" spans="1:18" x14ac:dyDescent="0.25">
      <c r="A51" s="11" t="s">
        <v>39</v>
      </c>
      <c r="D51" s="11" t="s">
        <v>117</v>
      </c>
      <c r="E51" s="11" t="s">
        <v>84</v>
      </c>
      <c r="F51" s="11" t="s">
        <v>117</v>
      </c>
      <c r="G51" s="11" t="s">
        <v>130</v>
      </c>
      <c r="H51" s="11" t="s">
        <v>156</v>
      </c>
      <c r="I51" s="11" t="s">
        <v>157</v>
      </c>
      <c r="J51" s="11" t="s">
        <v>9</v>
      </c>
      <c r="K51" s="11" t="s">
        <v>135</v>
      </c>
      <c r="L51" s="11" t="s">
        <v>254</v>
      </c>
      <c r="M51" s="11" t="s">
        <v>1261</v>
      </c>
      <c r="O51" s="11" t="s">
        <v>45</v>
      </c>
      <c r="P51" s="11" t="s">
        <v>47</v>
      </c>
      <c r="Q51" s="11" t="s">
        <v>255</v>
      </c>
      <c r="R51" s="11" t="s">
        <v>256</v>
      </c>
    </row>
    <row r="52" spans="1:18" x14ac:dyDescent="0.25">
      <c r="A52" s="11" t="s">
        <v>39</v>
      </c>
      <c r="D52" s="11" t="s">
        <v>1222</v>
      </c>
      <c r="E52" s="11" t="s">
        <v>84</v>
      </c>
      <c r="F52" s="11" t="s">
        <v>1222</v>
      </c>
      <c r="G52" s="11" t="s">
        <v>130</v>
      </c>
      <c r="H52" s="11" t="s">
        <v>156</v>
      </c>
      <c r="I52" s="11" t="s">
        <v>157</v>
      </c>
      <c r="J52" s="11" t="s">
        <v>9</v>
      </c>
      <c r="K52" s="11" t="s">
        <v>135</v>
      </c>
      <c r="L52" s="11" t="s">
        <v>257</v>
      </c>
      <c r="M52" s="11" t="s">
        <v>1262</v>
      </c>
      <c r="O52" s="11" t="s">
        <v>45</v>
      </c>
      <c r="P52" s="11" t="s">
        <v>47</v>
      </c>
      <c r="Q52" s="11" t="s">
        <v>258</v>
      </c>
      <c r="R52" s="11" t="s">
        <v>259</v>
      </c>
    </row>
    <row r="53" spans="1:18" x14ac:dyDescent="0.25">
      <c r="A53" s="11" t="s">
        <v>39</v>
      </c>
      <c r="D53" s="11" t="s">
        <v>1235</v>
      </c>
      <c r="E53" s="11" t="s">
        <v>84</v>
      </c>
      <c r="F53" s="11" t="s">
        <v>1235</v>
      </c>
      <c r="G53" s="11" t="s">
        <v>130</v>
      </c>
      <c r="H53" s="11" t="s">
        <v>156</v>
      </c>
      <c r="I53" s="11" t="s">
        <v>157</v>
      </c>
      <c r="J53" s="11" t="s">
        <v>9</v>
      </c>
      <c r="K53" s="11" t="s">
        <v>135</v>
      </c>
      <c r="L53" s="11" t="s">
        <v>260</v>
      </c>
      <c r="M53" s="11" t="s">
        <v>1263</v>
      </c>
      <c r="O53" s="11" t="s">
        <v>45</v>
      </c>
      <c r="P53" s="11" t="s">
        <v>47</v>
      </c>
      <c r="Q53" s="11" t="s">
        <v>261</v>
      </c>
      <c r="R53" s="11" t="s">
        <v>262</v>
      </c>
    </row>
    <row r="54" spans="1:18" x14ac:dyDescent="0.25">
      <c r="A54" s="11" t="s">
        <v>39</v>
      </c>
      <c r="D54" s="11" t="s">
        <v>1235</v>
      </c>
      <c r="E54" s="11" t="s">
        <v>84</v>
      </c>
      <c r="F54" s="11" t="s">
        <v>1264</v>
      </c>
      <c r="G54" s="11" t="s">
        <v>96</v>
      </c>
      <c r="H54" s="11" t="s">
        <v>56</v>
      </c>
      <c r="I54" s="11" t="s">
        <v>57</v>
      </c>
      <c r="J54" s="11" t="s">
        <v>9</v>
      </c>
      <c r="K54" s="11" t="s">
        <v>136</v>
      </c>
      <c r="L54" s="11" t="s">
        <v>263</v>
      </c>
      <c r="M54" s="11" t="s">
        <v>1265</v>
      </c>
      <c r="O54" s="11" t="s">
        <v>45</v>
      </c>
      <c r="P54" s="11" t="s">
        <v>46</v>
      </c>
      <c r="Q54" s="11" t="s">
        <v>264</v>
      </c>
      <c r="R54" s="11" t="s">
        <v>265</v>
      </c>
    </row>
    <row r="55" spans="1:18" x14ac:dyDescent="0.25">
      <c r="A55" s="11" t="s">
        <v>39</v>
      </c>
      <c r="D55" s="11" t="s">
        <v>1235</v>
      </c>
      <c r="E55" s="11" t="s">
        <v>84</v>
      </c>
      <c r="F55" s="11" t="s">
        <v>1235</v>
      </c>
      <c r="G55" s="11" t="s">
        <v>130</v>
      </c>
      <c r="H55" s="11" t="s">
        <v>156</v>
      </c>
      <c r="I55" s="11" t="s">
        <v>157</v>
      </c>
      <c r="J55" s="11" t="s">
        <v>9</v>
      </c>
      <c r="K55" s="11" t="s">
        <v>135</v>
      </c>
      <c r="L55" s="11" t="s">
        <v>157</v>
      </c>
      <c r="M55" s="11" t="s">
        <v>1266</v>
      </c>
      <c r="O55" s="11" t="s">
        <v>45</v>
      </c>
      <c r="P55" s="11" t="s">
        <v>47</v>
      </c>
      <c r="Q55" s="11" t="s">
        <v>266</v>
      </c>
      <c r="R55" s="11" t="s">
        <v>267</v>
      </c>
    </row>
    <row r="56" spans="1:18" x14ac:dyDescent="0.25">
      <c r="A56" s="11" t="s">
        <v>39</v>
      </c>
      <c r="D56" s="11" t="s">
        <v>1235</v>
      </c>
      <c r="E56" s="11" t="s">
        <v>84</v>
      </c>
      <c r="F56" s="11" t="s">
        <v>1235</v>
      </c>
      <c r="G56" s="11" t="s">
        <v>130</v>
      </c>
      <c r="H56" s="11" t="s">
        <v>156</v>
      </c>
      <c r="I56" s="11" t="s">
        <v>157</v>
      </c>
      <c r="J56" s="11" t="s">
        <v>9</v>
      </c>
      <c r="K56" s="11" t="s">
        <v>135</v>
      </c>
      <c r="L56" s="11" t="s">
        <v>268</v>
      </c>
      <c r="M56" s="11" t="s">
        <v>1266</v>
      </c>
      <c r="O56" s="11" t="s">
        <v>45</v>
      </c>
      <c r="P56" s="11" t="s">
        <v>47</v>
      </c>
      <c r="Q56" s="11" t="s">
        <v>269</v>
      </c>
      <c r="R56" s="11" t="s">
        <v>270</v>
      </c>
    </row>
    <row r="57" spans="1:18" x14ac:dyDescent="0.25">
      <c r="A57" s="11" t="s">
        <v>39</v>
      </c>
      <c r="D57" s="11" t="s">
        <v>93</v>
      </c>
      <c r="E57" s="11" t="s">
        <v>84</v>
      </c>
      <c r="F57" s="11" t="s">
        <v>1226</v>
      </c>
      <c r="G57" s="11" t="s">
        <v>118</v>
      </c>
      <c r="H57" s="11" t="s">
        <v>79</v>
      </c>
      <c r="I57" s="11" t="s">
        <v>28</v>
      </c>
      <c r="J57" s="11" t="s">
        <v>9</v>
      </c>
      <c r="K57" s="11" t="s">
        <v>135</v>
      </c>
      <c r="L57" s="11" t="s">
        <v>271</v>
      </c>
      <c r="M57" s="11" t="s">
        <v>1267</v>
      </c>
      <c r="O57" s="11" t="s">
        <v>45</v>
      </c>
      <c r="P57" s="11" t="s">
        <v>46</v>
      </c>
      <c r="Q57" s="11" t="s">
        <v>272</v>
      </c>
      <c r="R57" s="11" t="s">
        <v>273</v>
      </c>
    </row>
    <row r="58" spans="1:18" x14ac:dyDescent="0.25">
      <c r="A58" s="11" t="s">
        <v>39</v>
      </c>
      <c r="D58" s="11" t="s">
        <v>84</v>
      </c>
      <c r="E58" s="11" t="s">
        <v>84</v>
      </c>
      <c r="F58" s="11" t="s">
        <v>1220</v>
      </c>
      <c r="G58" s="11" t="s">
        <v>84</v>
      </c>
      <c r="H58" s="11" t="s">
        <v>65</v>
      </c>
      <c r="I58" s="11" t="s">
        <v>66</v>
      </c>
      <c r="J58" s="11" t="s">
        <v>9</v>
      </c>
      <c r="K58" s="11" t="s">
        <v>135</v>
      </c>
      <c r="L58" s="11" t="s">
        <v>274</v>
      </c>
      <c r="M58" s="11" t="s">
        <v>112</v>
      </c>
      <c r="O58" s="11" t="s">
        <v>45</v>
      </c>
      <c r="P58" s="11" t="s">
        <v>46</v>
      </c>
      <c r="Q58" s="11" t="s">
        <v>275</v>
      </c>
      <c r="R58" s="11" t="s">
        <v>276</v>
      </c>
    </row>
    <row r="59" spans="1:18" x14ac:dyDescent="0.25">
      <c r="A59" s="11" t="s">
        <v>39</v>
      </c>
      <c r="D59" s="11" t="s">
        <v>84</v>
      </c>
      <c r="E59" s="11" t="s">
        <v>84</v>
      </c>
      <c r="F59" s="11" t="s">
        <v>1220</v>
      </c>
      <c r="G59" s="11" t="s">
        <v>108</v>
      </c>
      <c r="H59" s="11" t="s">
        <v>277</v>
      </c>
      <c r="I59" s="11" t="s">
        <v>278</v>
      </c>
      <c r="J59" s="11" t="s">
        <v>9</v>
      </c>
      <c r="K59" s="11" t="s">
        <v>135</v>
      </c>
      <c r="L59" s="11" t="s">
        <v>279</v>
      </c>
      <c r="M59" s="11" t="s">
        <v>111</v>
      </c>
      <c r="O59" s="11" t="s">
        <v>45</v>
      </c>
      <c r="P59" s="11" t="s">
        <v>47</v>
      </c>
      <c r="Q59" s="11" t="s">
        <v>280</v>
      </c>
      <c r="R59" s="11" t="s">
        <v>281</v>
      </c>
    </row>
    <row r="60" spans="1:18" x14ac:dyDescent="0.25">
      <c r="A60" s="11" t="s">
        <v>39</v>
      </c>
      <c r="D60" s="11" t="s">
        <v>96</v>
      </c>
      <c r="E60" s="11" t="s">
        <v>84</v>
      </c>
      <c r="F60" s="11" t="s">
        <v>1268</v>
      </c>
      <c r="G60" s="11" t="s">
        <v>86</v>
      </c>
      <c r="H60" s="11" t="s">
        <v>54</v>
      </c>
      <c r="I60" s="11" t="s">
        <v>55</v>
      </c>
      <c r="J60" s="11" t="s">
        <v>9</v>
      </c>
      <c r="K60" s="11" t="s">
        <v>135</v>
      </c>
      <c r="L60" s="11" t="s">
        <v>282</v>
      </c>
      <c r="M60" s="11" t="s">
        <v>1269</v>
      </c>
      <c r="O60" s="11" t="s">
        <v>45</v>
      </c>
      <c r="P60" s="11" t="s">
        <v>46</v>
      </c>
      <c r="Q60" s="11" t="s">
        <v>283</v>
      </c>
      <c r="R60" s="11" t="s">
        <v>284</v>
      </c>
    </row>
    <row r="61" spans="1:18" x14ac:dyDescent="0.25">
      <c r="A61" s="11" t="s">
        <v>39</v>
      </c>
      <c r="D61" s="11" t="s">
        <v>84</v>
      </c>
      <c r="E61" s="11" t="s">
        <v>84</v>
      </c>
      <c r="F61" s="11" t="s">
        <v>1220</v>
      </c>
      <c r="G61" s="11" t="s">
        <v>131</v>
      </c>
      <c r="H61" s="11" t="s">
        <v>74</v>
      </c>
      <c r="I61" s="11" t="s">
        <v>75</v>
      </c>
      <c r="J61" s="11" t="s">
        <v>9</v>
      </c>
      <c r="K61" s="11" t="s">
        <v>135</v>
      </c>
      <c r="L61" s="11" t="s">
        <v>285</v>
      </c>
      <c r="M61" s="11" t="s">
        <v>111</v>
      </c>
      <c r="O61" s="11" t="s">
        <v>45</v>
      </c>
      <c r="P61" s="11" t="s">
        <v>46</v>
      </c>
      <c r="Q61" s="11" t="s">
        <v>286</v>
      </c>
      <c r="R61" s="11" t="s">
        <v>287</v>
      </c>
    </row>
    <row r="62" spans="1:18" x14ac:dyDescent="0.25">
      <c r="A62" s="11" t="s">
        <v>39</v>
      </c>
      <c r="D62" s="11" t="s">
        <v>1270</v>
      </c>
      <c r="E62" s="11" t="s">
        <v>84</v>
      </c>
      <c r="F62" s="11" t="s">
        <v>1270</v>
      </c>
      <c r="G62" s="11" t="s">
        <v>126</v>
      </c>
      <c r="H62" s="11" t="s">
        <v>50</v>
      </c>
      <c r="I62" s="11" t="s">
        <v>51</v>
      </c>
      <c r="J62" s="11" t="s">
        <v>9</v>
      </c>
      <c r="K62" s="11" t="s">
        <v>135</v>
      </c>
      <c r="L62" s="11" t="s">
        <v>288</v>
      </c>
      <c r="M62" s="11" t="s">
        <v>1271</v>
      </c>
      <c r="O62" s="11" t="s">
        <v>45</v>
      </c>
      <c r="P62" s="11" t="s">
        <v>47</v>
      </c>
      <c r="Q62" s="11" t="s">
        <v>289</v>
      </c>
      <c r="R62" s="11" t="s">
        <v>290</v>
      </c>
    </row>
    <row r="63" spans="1:18" x14ac:dyDescent="0.25">
      <c r="A63" s="11" t="s">
        <v>39</v>
      </c>
      <c r="D63" s="11" t="s">
        <v>1270</v>
      </c>
      <c r="E63" s="11" t="s">
        <v>84</v>
      </c>
      <c r="F63" s="11" t="s">
        <v>1270</v>
      </c>
      <c r="G63" s="11" t="s">
        <v>126</v>
      </c>
      <c r="H63" s="11" t="s">
        <v>50</v>
      </c>
      <c r="I63" s="11" t="s">
        <v>51</v>
      </c>
      <c r="J63" s="11" t="s">
        <v>9</v>
      </c>
      <c r="K63" s="11" t="s">
        <v>135</v>
      </c>
      <c r="L63" s="11" t="s">
        <v>291</v>
      </c>
      <c r="M63" s="11" t="s">
        <v>1271</v>
      </c>
      <c r="O63" s="11" t="s">
        <v>45</v>
      </c>
      <c r="P63" s="11" t="s">
        <v>47</v>
      </c>
      <c r="Q63" s="11" t="s">
        <v>292</v>
      </c>
      <c r="R63" s="11" t="s">
        <v>293</v>
      </c>
    </row>
    <row r="64" spans="1:18" x14ac:dyDescent="0.25">
      <c r="A64" s="11" t="s">
        <v>39</v>
      </c>
      <c r="D64" s="11" t="s">
        <v>96</v>
      </c>
      <c r="E64" s="11" t="s">
        <v>84</v>
      </c>
      <c r="F64" s="11" t="s">
        <v>1268</v>
      </c>
      <c r="G64" s="11" t="s">
        <v>86</v>
      </c>
      <c r="H64" s="11" t="s">
        <v>54</v>
      </c>
      <c r="I64" s="11" t="s">
        <v>55</v>
      </c>
      <c r="J64" s="11" t="s">
        <v>9</v>
      </c>
      <c r="K64" s="11" t="s">
        <v>135</v>
      </c>
      <c r="L64" s="11" t="s">
        <v>294</v>
      </c>
      <c r="M64" s="11" t="s">
        <v>1272</v>
      </c>
      <c r="O64" s="11" t="s">
        <v>45</v>
      </c>
      <c r="P64" s="11" t="s">
        <v>46</v>
      </c>
      <c r="Q64" s="11" t="s">
        <v>295</v>
      </c>
      <c r="R64" s="11" t="s">
        <v>296</v>
      </c>
    </row>
    <row r="65" spans="1:18" x14ac:dyDescent="0.25">
      <c r="A65" s="11" t="s">
        <v>39</v>
      </c>
      <c r="D65" s="11" t="s">
        <v>117</v>
      </c>
      <c r="E65" s="11" t="s">
        <v>84</v>
      </c>
      <c r="F65" s="11" t="s">
        <v>127</v>
      </c>
      <c r="G65" s="11" t="s">
        <v>86</v>
      </c>
      <c r="H65" s="11" t="s">
        <v>54</v>
      </c>
      <c r="I65" s="11" t="s">
        <v>55</v>
      </c>
      <c r="J65" s="11" t="s">
        <v>9</v>
      </c>
      <c r="K65" s="11" t="s">
        <v>135</v>
      </c>
      <c r="L65" s="11" t="s">
        <v>297</v>
      </c>
      <c r="M65" s="11" t="s">
        <v>1273</v>
      </c>
      <c r="O65" s="11" t="s">
        <v>45</v>
      </c>
      <c r="P65" s="11" t="s">
        <v>46</v>
      </c>
      <c r="Q65" s="11" t="s">
        <v>298</v>
      </c>
      <c r="R65" s="11" t="s">
        <v>299</v>
      </c>
    </row>
    <row r="66" spans="1:18" x14ac:dyDescent="0.25">
      <c r="A66" s="11" t="s">
        <v>39</v>
      </c>
      <c r="D66" s="11" t="s">
        <v>117</v>
      </c>
      <c r="E66" s="11" t="s">
        <v>84</v>
      </c>
      <c r="F66" s="11" t="s">
        <v>127</v>
      </c>
      <c r="G66" s="11" t="s">
        <v>86</v>
      </c>
      <c r="H66" s="11" t="s">
        <v>54</v>
      </c>
      <c r="I66" s="11" t="s">
        <v>55</v>
      </c>
      <c r="J66" s="11" t="s">
        <v>9</v>
      </c>
      <c r="K66" s="11" t="s">
        <v>135</v>
      </c>
      <c r="L66" s="11" t="s">
        <v>300</v>
      </c>
      <c r="M66" s="11" t="s">
        <v>1274</v>
      </c>
      <c r="O66" s="11" t="s">
        <v>45</v>
      </c>
      <c r="P66" s="11" t="s">
        <v>46</v>
      </c>
      <c r="Q66" s="11" t="s">
        <v>301</v>
      </c>
      <c r="R66" s="11" t="s">
        <v>302</v>
      </c>
    </row>
    <row r="67" spans="1:18" x14ac:dyDescent="0.25">
      <c r="A67" s="11" t="s">
        <v>39</v>
      </c>
      <c r="D67" s="11" t="s">
        <v>117</v>
      </c>
      <c r="E67" s="11" t="s">
        <v>84</v>
      </c>
      <c r="F67" s="11" t="s">
        <v>127</v>
      </c>
      <c r="G67" s="11" t="s">
        <v>86</v>
      </c>
      <c r="H67" s="11" t="s">
        <v>54</v>
      </c>
      <c r="I67" s="11" t="s">
        <v>55</v>
      </c>
      <c r="J67" s="11" t="s">
        <v>9</v>
      </c>
      <c r="K67" s="11" t="s">
        <v>135</v>
      </c>
      <c r="L67" s="11" t="s">
        <v>303</v>
      </c>
      <c r="M67" s="11" t="s">
        <v>1275</v>
      </c>
      <c r="O67" s="11" t="s">
        <v>45</v>
      </c>
      <c r="P67" s="11" t="s">
        <v>46</v>
      </c>
      <c r="Q67" s="11" t="s">
        <v>304</v>
      </c>
      <c r="R67" s="11" t="s">
        <v>305</v>
      </c>
    </row>
    <row r="68" spans="1:18" x14ac:dyDescent="0.25">
      <c r="A68" s="11" t="s">
        <v>39</v>
      </c>
      <c r="D68" s="11" t="s">
        <v>117</v>
      </c>
      <c r="E68" s="11" t="s">
        <v>84</v>
      </c>
      <c r="F68" s="11" t="s">
        <v>127</v>
      </c>
      <c r="G68" s="11" t="s">
        <v>86</v>
      </c>
      <c r="H68" s="11" t="s">
        <v>54</v>
      </c>
      <c r="I68" s="11" t="s">
        <v>55</v>
      </c>
      <c r="J68" s="11" t="s">
        <v>9</v>
      </c>
      <c r="K68" s="11" t="s">
        <v>135</v>
      </c>
      <c r="L68" s="11" t="s">
        <v>306</v>
      </c>
      <c r="M68" s="11" t="s">
        <v>1276</v>
      </c>
      <c r="O68" s="11" t="s">
        <v>45</v>
      </c>
      <c r="P68" s="11" t="s">
        <v>46</v>
      </c>
      <c r="Q68" s="11" t="s">
        <v>307</v>
      </c>
      <c r="R68" s="11" t="s">
        <v>308</v>
      </c>
    </row>
    <row r="69" spans="1:18" x14ac:dyDescent="0.25">
      <c r="A69" s="11" t="s">
        <v>39</v>
      </c>
      <c r="D69" s="11" t="s">
        <v>84</v>
      </c>
      <c r="E69" s="11" t="s">
        <v>84</v>
      </c>
      <c r="F69" s="11" t="s">
        <v>1220</v>
      </c>
      <c r="G69" s="11" t="s">
        <v>132</v>
      </c>
      <c r="H69" s="11" t="s">
        <v>80</v>
      </c>
      <c r="I69" s="11" t="s">
        <v>81</v>
      </c>
      <c r="J69" s="11" t="s">
        <v>9</v>
      </c>
      <c r="K69" s="11" t="s">
        <v>135</v>
      </c>
      <c r="L69" s="11" t="s">
        <v>81</v>
      </c>
      <c r="M69" s="11" t="s">
        <v>116</v>
      </c>
      <c r="O69" s="11" t="s">
        <v>45</v>
      </c>
      <c r="P69" s="11" t="s">
        <v>46</v>
      </c>
      <c r="Q69" s="11" t="s">
        <v>309</v>
      </c>
      <c r="R69" s="11" t="s">
        <v>310</v>
      </c>
    </row>
    <row r="70" spans="1:18" x14ac:dyDescent="0.25">
      <c r="A70" s="11" t="s">
        <v>39</v>
      </c>
      <c r="D70" s="11" t="s">
        <v>93</v>
      </c>
      <c r="E70" s="11" t="s">
        <v>84</v>
      </c>
      <c r="F70" s="11" t="s">
        <v>1226</v>
      </c>
      <c r="G70" s="11" t="s">
        <v>1277</v>
      </c>
      <c r="H70" s="11" t="s">
        <v>311</v>
      </c>
      <c r="I70" s="11" t="s">
        <v>312</v>
      </c>
      <c r="J70" s="11" t="s">
        <v>9</v>
      </c>
      <c r="K70" s="11" t="s">
        <v>135</v>
      </c>
      <c r="L70" s="11" t="s">
        <v>313</v>
      </c>
      <c r="M70" s="11" t="s">
        <v>1278</v>
      </c>
      <c r="O70" s="11" t="s">
        <v>45</v>
      </c>
      <c r="P70" s="11" t="s">
        <v>46</v>
      </c>
      <c r="Q70" s="11" t="s">
        <v>314</v>
      </c>
      <c r="R70" s="11" t="s">
        <v>315</v>
      </c>
    </row>
    <row r="71" spans="1:18" x14ac:dyDescent="0.25">
      <c r="A71" s="11" t="s">
        <v>39</v>
      </c>
      <c r="D71" s="11" t="s">
        <v>1279</v>
      </c>
      <c r="E71" s="11" t="s">
        <v>94</v>
      </c>
      <c r="F71" s="11" t="s">
        <v>1280</v>
      </c>
      <c r="H71" s="11" t="s">
        <v>316</v>
      </c>
      <c r="I71" s="11" t="s">
        <v>317</v>
      </c>
      <c r="J71" s="11" t="s">
        <v>9</v>
      </c>
      <c r="K71" s="11" t="s">
        <v>166</v>
      </c>
      <c r="L71" s="11" t="s">
        <v>318</v>
      </c>
      <c r="M71" s="11" t="s">
        <v>1281</v>
      </c>
      <c r="O71" s="11" t="s">
        <v>45</v>
      </c>
      <c r="P71" s="11" t="s">
        <v>319</v>
      </c>
      <c r="Q71" s="11" t="s">
        <v>320</v>
      </c>
      <c r="R71" s="11" t="s">
        <v>321</v>
      </c>
    </row>
    <row r="72" spans="1:18" x14ac:dyDescent="0.25">
      <c r="A72" s="11" t="s">
        <v>39</v>
      </c>
      <c r="D72" s="11" t="s">
        <v>2162</v>
      </c>
      <c r="E72" s="11" t="s">
        <v>94</v>
      </c>
      <c r="F72" s="11" t="s">
        <v>2162</v>
      </c>
      <c r="H72" s="11" t="s">
        <v>138</v>
      </c>
      <c r="I72" s="11" t="s">
        <v>139</v>
      </c>
      <c r="J72" s="11" t="s">
        <v>1580</v>
      </c>
      <c r="K72" s="11" t="s">
        <v>135</v>
      </c>
      <c r="L72" s="11" t="s">
        <v>1581</v>
      </c>
      <c r="M72" s="11" t="s">
        <v>2163</v>
      </c>
      <c r="O72" s="11" t="s">
        <v>45</v>
      </c>
      <c r="P72" s="11" t="s">
        <v>319</v>
      </c>
      <c r="Q72" s="11" t="s">
        <v>1582</v>
      </c>
      <c r="R72" s="11" t="s">
        <v>1583</v>
      </c>
    </row>
    <row r="73" spans="1:18" x14ac:dyDescent="0.25">
      <c r="A73" s="11" t="s">
        <v>39</v>
      </c>
      <c r="D73" s="11" t="s">
        <v>1412</v>
      </c>
      <c r="E73" s="11" t="s">
        <v>94</v>
      </c>
      <c r="F73" s="11" t="s">
        <v>1412</v>
      </c>
      <c r="H73" s="11" t="s">
        <v>138</v>
      </c>
      <c r="I73" s="11" t="s">
        <v>139</v>
      </c>
      <c r="J73" s="11" t="s">
        <v>1580</v>
      </c>
      <c r="K73" s="11" t="s">
        <v>135</v>
      </c>
      <c r="L73" s="11" t="s">
        <v>1581</v>
      </c>
      <c r="M73" s="11" t="s">
        <v>2164</v>
      </c>
      <c r="O73" s="11" t="s">
        <v>45</v>
      </c>
      <c r="P73" s="11" t="s">
        <v>319</v>
      </c>
      <c r="Q73" s="11" t="s">
        <v>1584</v>
      </c>
      <c r="R73" s="11" t="s">
        <v>1583</v>
      </c>
    </row>
    <row r="74" spans="1:18" x14ac:dyDescent="0.25">
      <c r="A74" s="11" t="s">
        <v>39</v>
      </c>
      <c r="D74" s="11" t="s">
        <v>2162</v>
      </c>
      <c r="E74" s="11" t="s">
        <v>94</v>
      </c>
      <c r="F74" s="11" t="s">
        <v>2162</v>
      </c>
      <c r="H74" s="11" t="s">
        <v>138</v>
      </c>
      <c r="I74" s="11" t="s">
        <v>139</v>
      </c>
      <c r="J74" s="11" t="s">
        <v>1580</v>
      </c>
      <c r="K74" s="11" t="s">
        <v>135</v>
      </c>
      <c r="L74" s="11" t="s">
        <v>1581</v>
      </c>
      <c r="M74" s="11" t="s">
        <v>2165</v>
      </c>
      <c r="O74" s="11" t="s">
        <v>45</v>
      </c>
      <c r="P74" s="11" t="s">
        <v>319</v>
      </c>
      <c r="Q74" s="11" t="s">
        <v>1585</v>
      </c>
      <c r="R74" s="11" t="s">
        <v>1583</v>
      </c>
    </row>
    <row r="75" spans="1:18" x14ac:dyDescent="0.25">
      <c r="A75" s="11" t="s">
        <v>39</v>
      </c>
      <c r="D75" s="11" t="s">
        <v>1454</v>
      </c>
      <c r="E75" s="11" t="s">
        <v>94</v>
      </c>
      <c r="F75" s="11" t="s">
        <v>1454</v>
      </c>
      <c r="G75" s="11" t="s">
        <v>1235</v>
      </c>
      <c r="H75" s="11" t="s">
        <v>241</v>
      </c>
      <c r="I75" s="11" t="s">
        <v>242</v>
      </c>
      <c r="J75" s="11" t="s">
        <v>1586</v>
      </c>
      <c r="K75" s="11" t="s">
        <v>135</v>
      </c>
      <c r="L75" s="11" t="s">
        <v>1587</v>
      </c>
      <c r="M75" s="11" t="s">
        <v>2166</v>
      </c>
      <c r="O75" s="11" t="s">
        <v>45</v>
      </c>
      <c r="P75" s="11" t="s">
        <v>319</v>
      </c>
      <c r="Q75" s="11" t="s">
        <v>1588</v>
      </c>
      <c r="R75" s="11" t="s">
        <v>1589</v>
      </c>
    </row>
    <row r="76" spans="1:18" x14ac:dyDescent="0.25">
      <c r="A76" s="11" t="s">
        <v>39</v>
      </c>
      <c r="D76" s="11" t="s">
        <v>1493</v>
      </c>
      <c r="E76" s="11" t="s">
        <v>94</v>
      </c>
      <c r="F76" s="11" t="s">
        <v>1493</v>
      </c>
      <c r="G76" s="11" t="s">
        <v>1235</v>
      </c>
      <c r="H76" s="11" t="s">
        <v>241</v>
      </c>
      <c r="I76" s="11" t="s">
        <v>242</v>
      </c>
      <c r="J76" s="11" t="s">
        <v>1586</v>
      </c>
      <c r="K76" s="11" t="s">
        <v>135</v>
      </c>
      <c r="L76" s="11" t="s">
        <v>1590</v>
      </c>
      <c r="M76" s="11" t="s">
        <v>2167</v>
      </c>
      <c r="O76" s="11" t="s">
        <v>45</v>
      </c>
      <c r="P76" s="11" t="s">
        <v>319</v>
      </c>
      <c r="Q76" s="11" t="s">
        <v>1591</v>
      </c>
      <c r="R76" s="11" t="s">
        <v>1589</v>
      </c>
    </row>
    <row r="77" spans="1:18" x14ac:dyDescent="0.25">
      <c r="A77" s="11" t="s">
        <v>39</v>
      </c>
      <c r="D77" s="11" t="s">
        <v>94</v>
      </c>
      <c r="E77" s="11" t="s">
        <v>94</v>
      </c>
      <c r="F77" s="11" t="s">
        <v>94</v>
      </c>
      <c r="H77" s="11" t="s">
        <v>330</v>
      </c>
      <c r="I77" s="11" t="s">
        <v>331</v>
      </c>
      <c r="J77" s="11" t="s">
        <v>1586</v>
      </c>
      <c r="K77" s="11" t="s">
        <v>135</v>
      </c>
      <c r="L77" s="11" t="s">
        <v>1592</v>
      </c>
      <c r="M77" s="11" t="s">
        <v>2168</v>
      </c>
      <c r="O77" s="11" t="s">
        <v>45</v>
      </c>
      <c r="P77" s="11" t="s">
        <v>319</v>
      </c>
      <c r="Q77" s="11" t="s">
        <v>1593</v>
      </c>
      <c r="R77" s="11" t="s">
        <v>1594</v>
      </c>
    </row>
    <row r="78" spans="1:18" x14ac:dyDescent="0.25">
      <c r="A78" s="11" t="s">
        <v>39</v>
      </c>
      <c r="D78" s="11" t="s">
        <v>2169</v>
      </c>
      <c r="E78" s="11" t="s">
        <v>94</v>
      </c>
      <c r="F78" s="11" t="s">
        <v>2169</v>
      </c>
      <c r="H78" s="11" t="s">
        <v>1595</v>
      </c>
      <c r="I78" s="11" t="s">
        <v>1596</v>
      </c>
      <c r="J78" s="11" t="s">
        <v>1586</v>
      </c>
      <c r="K78" s="11" t="s">
        <v>136</v>
      </c>
      <c r="L78" s="11" t="s">
        <v>1597</v>
      </c>
      <c r="M78" s="11" t="s">
        <v>2170</v>
      </c>
      <c r="O78" s="11" t="s">
        <v>45</v>
      </c>
      <c r="P78" s="11" t="s">
        <v>319</v>
      </c>
      <c r="Q78" s="11" t="s">
        <v>1598</v>
      </c>
      <c r="R78" s="11" t="s">
        <v>1599</v>
      </c>
    </row>
    <row r="79" spans="1:18" x14ac:dyDescent="0.25">
      <c r="A79" s="11" t="s">
        <v>39</v>
      </c>
      <c r="D79" s="11" t="s">
        <v>1282</v>
      </c>
      <c r="E79" s="11" t="s">
        <v>94</v>
      </c>
      <c r="F79" s="11" t="s">
        <v>1280</v>
      </c>
      <c r="H79" s="11" t="s">
        <v>322</v>
      </c>
      <c r="I79" s="11" t="s">
        <v>323</v>
      </c>
      <c r="J79" s="11" t="s">
        <v>9</v>
      </c>
      <c r="K79" s="11" t="s">
        <v>166</v>
      </c>
      <c r="L79" s="11" t="s">
        <v>324</v>
      </c>
      <c r="M79" s="11" t="s">
        <v>1283</v>
      </c>
      <c r="O79" s="11" t="s">
        <v>45</v>
      </c>
      <c r="P79" s="11" t="s">
        <v>46</v>
      </c>
      <c r="Q79" s="11" t="s">
        <v>325</v>
      </c>
      <c r="R79" s="11" t="s">
        <v>326</v>
      </c>
    </row>
    <row r="80" spans="1:18" x14ac:dyDescent="0.25">
      <c r="A80" s="11" t="s">
        <v>39</v>
      </c>
      <c r="D80" s="11" t="s">
        <v>1284</v>
      </c>
      <c r="E80" s="11" t="s">
        <v>94</v>
      </c>
      <c r="F80" s="11" t="s">
        <v>1280</v>
      </c>
      <c r="H80" s="11" t="s">
        <v>322</v>
      </c>
      <c r="I80" s="11" t="s">
        <v>323</v>
      </c>
      <c r="J80" s="11" t="s">
        <v>9</v>
      </c>
      <c r="K80" s="11" t="s">
        <v>166</v>
      </c>
      <c r="L80" s="11" t="s">
        <v>327</v>
      </c>
      <c r="M80" s="11" t="s">
        <v>1285</v>
      </c>
      <c r="O80" s="11" t="s">
        <v>45</v>
      </c>
      <c r="P80" s="11" t="s">
        <v>46</v>
      </c>
      <c r="Q80" s="11" t="s">
        <v>328</v>
      </c>
      <c r="R80" s="11" t="s">
        <v>329</v>
      </c>
    </row>
    <row r="81" spans="1:18" x14ac:dyDescent="0.25">
      <c r="A81" s="11" t="s">
        <v>39</v>
      </c>
      <c r="D81" s="11" t="s">
        <v>94</v>
      </c>
      <c r="E81" s="11" t="s">
        <v>94</v>
      </c>
      <c r="F81" s="11" t="s">
        <v>84</v>
      </c>
      <c r="H81" s="11" t="s">
        <v>330</v>
      </c>
      <c r="I81" s="11" t="s">
        <v>331</v>
      </c>
      <c r="J81" s="11" t="s">
        <v>9</v>
      </c>
      <c r="K81" s="11" t="s">
        <v>136</v>
      </c>
      <c r="L81" s="11" t="s">
        <v>332</v>
      </c>
      <c r="M81" s="11" t="s">
        <v>1286</v>
      </c>
      <c r="O81" s="11" t="s">
        <v>45</v>
      </c>
      <c r="P81" s="11" t="s">
        <v>69</v>
      </c>
      <c r="Q81" s="11" t="s">
        <v>333</v>
      </c>
      <c r="R81" s="11" t="s">
        <v>334</v>
      </c>
    </row>
    <row r="82" spans="1:18" x14ac:dyDescent="0.25">
      <c r="A82" s="11" t="s">
        <v>39</v>
      </c>
      <c r="D82" s="11" t="s">
        <v>99</v>
      </c>
      <c r="E82" s="11" t="s">
        <v>94</v>
      </c>
      <c r="F82" s="11" t="s">
        <v>94</v>
      </c>
      <c r="H82" s="11" t="s">
        <v>335</v>
      </c>
      <c r="I82" s="11" t="s">
        <v>336</v>
      </c>
      <c r="J82" s="11" t="s">
        <v>9</v>
      </c>
      <c r="K82" s="11" t="s">
        <v>166</v>
      </c>
      <c r="L82" s="11" t="s">
        <v>337</v>
      </c>
      <c r="M82" s="11" t="s">
        <v>1287</v>
      </c>
      <c r="O82" s="11" t="s">
        <v>45</v>
      </c>
      <c r="P82" s="11" t="s">
        <v>69</v>
      </c>
      <c r="Q82" s="11" t="s">
        <v>338</v>
      </c>
      <c r="R82" s="11" t="s">
        <v>339</v>
      </c>
    </row>
    <row r="83" spans="1:18" x14ac:dyDescent="0.25">
      <c r="A83" s="11" t="s">
        <v>39</v>
      </c>
      <c r="D83" s="11" t="s">
        <v>101</v>
      </c>
      <c r="E83" s="11" t="s">
        <v>94</v>
      </c>
      <c r="F83" s="11" t="s">
        <v>99</v>
      </c>
      <c r="H83" s="11" t="s">
        <v>340</v>
      </c>
      <c r="I83" s="11" t="s">
        <v>341</v>
      </c>
      <c r="J83" s="11" t="s">
        <v>9</v>
      </c>
      <c r="K83" s="11" t="s">
        <v>136</v>
      </c>
      <c r="L83" s="11" t="s">
        <v>342</v>
      </c>
      <c r="M83" s="11" t="s">
        <v>1288</v>
      </c>
      <c r="O83" s="11" t="s">
        <v>45</v>
      </c>
      <c r="P83" s="11" t="s">
        <v>69</v>
      </c>
      <c r="Q83" s="11" t="s">
        <v>343</v>
      </c>
      <c r="R83" s="11" t="s">
        <v>344</v>
      </c>
    </row>
    <row r="84" spans="1:18" x14ac:dyDescent="0.25">
      <c r="A84" s="11" t="s">
        <v>39</v>
      </c>
      <c r="D84" s="11" t="s">
        <v>105</v>
      </c>
      <c r="E84" s="11" t="s">
        <v>94</v>
      </c>
      <c r="F84" s="11" t="s">
        <v>1289</v>
      </c>
      <c r="H84" s="11" t="s">
        <v>345</v>
      </c>
      <c r="I84" s="11" t="s">
        <v>346</v>
      </c>
      <c r="J84" s="11" t="s">
        <v>9</v>
      </c>
      <c r="K84" s="11" t="s">
        <v>137</v>
      </c>
      <c r="L84" s="11" t="s">
        <v>347</v>
      </c>
      <c r="M84" s="11" t="s">
        <v>1290</v>
      </c>
      <c r="O84" s="11" t="s">
        <v>45</v>
      </c>
      <c r="P84" s="11" t="s">
        <v>46</v>
      </c>
      <c r="Q84" s="11" t="s">
        <v>348</v>
      </c>
      <c r="R84" s="11" t="s">
        <v>349</v>
      </c>
    </row>
    <row r="85" spans="1:18" x14ac:dyDescent="0.25">
      <c r="A85" s="11" t="s">
        <v>39</v>
      </c>
      <c r="D85" s="11" t="s">
        <v>1291</v>
      </c>
      <c r="E85" s="11" t="s">
        <v>94</v>
      </c>
      <c r="F85" s="11" t="s">
        <v>94</v>
      </c>
      <c r="G85" s="11" t="s">
        <v>129</v>
      </c>
      <c r="H85" s="11" t="s">
        <v>60</v>
      </c>
      <c r="I85" s="11" t="s">
        <v>61</v>
      </c>
      <c r="J85" s="11" t="s">
        <v>9</v>
      </c>
      <c r="K85" s="11" t="s">
        <v>166</v>
      </c>
      <c r="L85" s="11" t="s">
        <v>350</v>
      </c>
      <c r="M85" s="11" t="s">
        <v>1292</v>
      </c>
      <c r="O85" s="11" t="s">
        <v>45</v>
      </c>
      <c r="P85" s="11" t="s">
        <v>69</v>
      </c>
      <c r="Q85" s="11" t="s">
        <v>351</v>
      </c>
      <c r="R85" s="11" t="s">
        <v>352</v>
      </c>
    </row>
    <row r="86" spans="1:18" x14ac:dyDescent="0.25">
      <c r="A86" s="11" t="s">
        <v>39</v>
      </c>
      <c r="D86" s="11" t="s">
        <v>1293</v>
      </c>
      <c r="E86" s="11" t="s">
        <v>94</v>
      </c>
      <c r="F86" s="11" t="s">
        <v>94</v>
      </c>
      <c r="H86" s="11" t="s">
        <v>353</v>
      </c>
      <c r="I86" s="11" t="s">
        <v>354</v>
      </c>
      <c r="J86" s="11" t="s">
        <v>9</v>
      </c>
      <c r="K86" s="11" t="s">
        <v>136</v>
      </c>
      <c r="L86" s="11" t="s">
        <v>355</v>
      </c>
      <c r="M86" s="11" t="s">
        <v>1294</v>
      </c>
      <c r="O86" s="11" t="s">
        <v>45</v>
      </c>
      <c r="P86" s="11" t="s">
        <v>69</v>
      </c>
      <c r="Q86" s="11" t="s">
        <v>356</v>
      </c>
      <c r="R86" s="11" t="s">
        <v>357</v>
      </c>
    </row>
    <row r="87" spans="1:18" x14ac:dyDescent="0.25">
      <c r="A87" s="11" t="s">
        <v>39</v>
      </c>
      <c r="D87" s="11" t="s">
        <v>1295</v>
      </c>
      <c r="E87" s="11" t="s">
        <v>94</v>
      </c>
      <c r="F87" s="11" t="s">
        <v>1289</v>
      </c>
      <c r="G87" s="11" t="s">
        <v>96</v>
      </c>
      <c r="H87" s="11" t="s">
        <v>56</v>
      </c>
      <c r="I87" s="11" t="s">
        <v>57</v>
      </c>
      <c r="J87" s="11" t="s">
        <v>9</v>
      </c>
      <c r="K87" s="11" t="s">
        <v>137</v>
      </c>
      <c r="L87" s="11" t="s">
        <v>358</v>
      </c>
      <c r="M87" s="11" t="s">
        <v>1296</v>
      </c>
      <c r="O87" s="11" t="s">
        <v>45</v>
      </c>
      <c r="P87" s="11" t="s">
        <v>46</v>
      </c>
      <c r="Q87" s="11" t="s">
        <v>359</v>
      </c>
      <c r="R87" s="11" t="s">
        <v>360</v>
      </c>
    </row>
    <row r="88" spans="1:18" x14ac:dyDescent="0.25">
      <c r="A88" s="11" t="s">
        <v>39</v>
      </c>
      <c r="D88" s="11" t="s">
        <v>1297</v>
      </c>
      <c r="E88" s="11" t="s">
        <v>94</v>
      </c>
      <c r="F88" s="11" t="s">
        <v>1297</v>
      </c>
      <c r="H88" s="11" t="s">
        <v>138</v>
      </c>
      <c r="I88" s="11" t="s">
        <v>139</v>
      </c>
      <c r="J88" s="11" t="s">
        <v>9</v>
      </c>
      <c r="K88" s="11" t="s">
        <v>136</v>
      </c>
      <c r="L88" s="11" t="s">
        <v>361</v>
      </c>
      <c r="M88" s="11" t="s">
        <v>1298</v>
      </c>
      <c r="O88" s="11" t="s">
        <v>45</v>
      </c>
      <c r="P88" s="11" t="s">
        <v>69</v>
      </c>
      <c r="Q88" s="11" t="s">
        <v>362</v>
      </c>
      <c r="R88" s="11" t="s">
        <v>363</v>
      </c>
    </row>
    <row r="89" spans="1:18" x14ac:dyDescent="0.25">
      <c r="A89" s="11" t="s">
        <v>39</v>
      </c>
      <c r="D89" s="11" t="s">
        <v>1299</v>
      </c>
      <c r="E89" s="11" t="s">
        <v>94</v>
      </c>
      <c r="F89" s="11" t="s">
        <v>1280</v>
      </c>
      <c r="H89" s="11" t="s">
        <v>322</v>
      </c>
      <c r="I89" s="11" t="s">
        <v>323</v>
      </c>
      <c r="J89" s="11" t="s">
        <v>9</v>
      </c>
      <c r="K89" s="11" t="s">
        <v>166</v>
      </c>
      <c r="L89" s="11" t="s">
        <v>364</v>
      </c>
      <c r="M89" s="11" t="s">
        <v>1300</v>
      </c>
      <c r="O89" s="11" t="s">
        <v>45</v>
      </c>
      <c r="P89" s="11" t="s">
        <v>46</v>
      </c>
      <c r="Q89" s="11" t="s">
        <v>365</v>
      </c>
      <c r="R89" s="11" t="s">
        <v>366</v>
      </c>
    </row>
    <row r="90" spans="1:18" x14ac:dyDescent="0.25">
      <c r="A90" s="11" t="s">
        <v>39</v>
      </c>
      <c r="D90" s="11" t="s">
        <v>1301</v>
      </c>
      <c r="E90" s="11" t="s">
        <v>94</v>
      </c>
      <c r="F90" s="11" t="s">
        <v>1302</v>
      </c>
      <c r="G90" s="11" t="s">
        <v>129</v>
      </c>
      <c r="H90" s="11" t="s">
        <v>60</v>
      </c>
      <c r="I90" s="11" t="s">
        <v>61</v>
      </c>
      <c r="J90" s="11" t="s">
        <v>9</v>
      </c>
      <c r="K90" s="11" t="s">
        <v>166</v>
      </c>
      <c r="L90" s="11" t="s">
        <v>367</v>
      </c>
      <c r="M90" s="11" t="s">
        <v>1303</v>
      </c>
      <c r="O90" s="11" t="s">
        <v>45</v>
      </c>
      <c r="P90" s="11" t="s">
        <v>69</v>
      </c>
      <c r="Q90" s="11" t="s">
        <v>368</v>
      </c>
      <c r="R90" s="11" t="s">
        <v>369</v>
      </c>
    </row>
    <row r="91" spans="1:18" x14ac:dyDescent="0.25">
      <c r="A91" s="11" t="s">
        <v>39</v>
      </c>
      <c r="D91" s="11" t="s">
        <v>1304</v>
      </c>
      <c r="E91" s="11" t="s">
        <v>94</v>
      </c>
      <c r="F91" s="11" t="s">
        <v>1305</v>
      </c>
      <c r="G91" s="11" t="s">
        <v>96</v>
      </c>
      <c r="H91" s="11" t="s">
        <v>56</v>
      </c>
      <c r="I91" s="11" t="s">
        <v>57</v>
      </c>
      <c r="J91" s="11" t="s">
        <v>9</v>
      </c>
      <c r="K91" s="11" t="s">
        <v>136</v>
      </c>
      <c r="L91" s="11" t="s">
        <v>370</v>
      </c>
      <c r="M91" s="11" t="s">
        <v>1306</v>
      </c>
      <c r="O91" s="11" t="s">
        <v>45</v>
      </c>
      <c r="P91" s="11" t="s">
        <v>46</v>
      </c>
      <c r="Q91" s="11" t="s">
        <v>371</v>
      </c>
      <c r="R91" s="11" t="s">
        <v>372</v>
      </c>
    </row>
    <row r="92" spans="1:18" x14ac:dyDescent="0.25">
      <c r="A92" s="11" t="s">
        <v>39</v>
      </c>
      <c r="D92" s="11" t="s">
        <v>1307</v>
      </c>
      <c r="E92" s="11" t="s">
        <v>94</v>
      </c>
      <c r="F92" s="11" t="s">
        <v>84</v>
      </c>
      <c r="G92" s="11" t="s">
        <v>90</v>
      </c>
      <c r="H92" s="11" t="s">
        <v>213</v>
      </c>
      <c r="I92" s="11" t="s">
        <v>214</v>
      </c>
      <c r="J92" s="11" t="s">
        <v>9</v>
      </c>
      <c r="K92" s="11" t="s">
        <v>136</v>
      </c>
      <c r="L92" s="11" t="s">
        <v>373</v>
      </c>
      <c r="M92" s="11" t="s">
        <v>1308</v>
      </c>
      <c r="O92" s="11" t="s">
        <v>45</v>
      </c>
      <c r="P92" s="11" t="s">
        <v>69</v>
      </c>
      <c r="Q92" s="11" t="s">
        <v>374</v>
      </c>
      <c r="R92" s="11" t="s">
        <v>375</v>
      </c>
    </row>
    <row r="93" spans="1:18" x14ac:dyDescent="0.25">
      <c r="A93" s="11" t="s">
        <v>39</v>
      </c>
      <c r="D93" s="11" t="s">
        <v>115</v>
      </c>
      <c r="E93" s="11" t="s">
        <v>94</v>
      </c>
      <c r="F93" s="11" t="s">
        <v>84</v>
      </c>
      <c r="H93" s="11" t="s">
        <v>376</v>
      </c>
      <c r="I93" s="11" t="s">
        <v>377</v>
      </c>
      <c r="J93" s="11" t="s">
        <v>9</v>
      </c>
      <c r="K93" s="11" t="s">
        <v>166</v>
      </c>
      <c r="L93" s="11" t="s">
        <v>378</v>
      </c>
      <c r="M93" s="11" t="s">
        <v>1225</v>
      </c>
      <c r="O93" s="11" t="s">
        <v>45</v>
      </c>
      <c r="P93" s="11" t="s">
        <v>69</v>
      </c>
      <c r="Q93" s="11" t="s">
        <v>379</v>
      </c>
      <c r="R93" s="11" t="s">
        <v>380</v>
      </c>
    </row>
    <row r="94" spans="1:18" x14ac:dyDescent="0.25">
      <c r="A94" s="11" t="s">
        <v>39</v>
      </c>
      <c r="D94" s="11" t="s">
        <v>99</v>
      </c>
      <c r="E94" s="11" t="s">
        <v>94</v>
      </c>
      <c r="F94" s="11" t="s">
        <v>87</v>
      </c>
      <c r="H94" s="11" t="s">
        <v>381</v>
      </c>
      <c r="I94" s="11" t="s">
        <v>382</v>
      </c>
      <c r="J94" s="11" t="s">
        <v>9</v>
      </c>
      <c r="K94" s="11" t="s">
        <v>166</v>
      </c>
      <c r="L94" s="11" t="s">
        <v>383</v>
      </c>
      <c r="M94" s="11" t="s">
        <v>1309</v>
      </c>
      <c r="O94" s="11" t="s">
        <v>45</v>
      </c>
      <c r="P94" s="11" t="s">
        <v>69</v>
      </c>
      <c r="Q94" s="11" t="s">
        <v>384</v>
      </c>
      <c r="R94" s="11" t="s">
        <v>385</v>
      </c>
    </row>
    <row r="95" spans="1:18" x14ac:dyDescent="0.25">
      <c r="A95" s="11" t="s">
        <v>39</v>
      </c>
      <c r="D95" s="11" t="s">
        <v>91</v>
      </c>
      <c r="E95" s="11" t="s">
        <v>94</v>
      </c>
      <c r="F95" s="11" t="s">
        <v>84</v>
      </c>
      <c r="H95" s="11" t="s">
        <v>381</v>
      </c>
      <c r="I95" s="11" t="s">
        <v>382</v>
      </c>
      <c r="J95" s="11" t="s">
        <v>9</v>
      </c>
      <c r="K95" s="11" t="s">
        <v>166</v>
      </c>
      <c r="L95" s="11" t="s">
        <v>386</v>
      </c>
      <c r="M95" s="11" t="s">
        <v>1309</v>
      </c>
      <c r="O95" s="11" t="s">
        <v>45</v>
      </c>
      <c r="P95" s="11" t="s">
        <v>69</v>
      </c>
      <c r="Q95" s="11" t="s">
        <v>387</v>
      </c>
      <c r="R95" s="11" t="s">
        <v>388</v>
      </c>
    </row>
    <row r="96" spans="1:18" x14ac:dyDescent="0.25">
      <c r="A96" s="11" t="s">
        <v>39</v>
      </c>
      <c r="D96" s="11" t="s">
        <v>99</v>
      </c>
      <c r="E96" s="11" t="s">
        <v>94</v>
      </c>
      <c r="F96" s="11" t="s">
        <v>94</v>
      </c>
      <c r="H96" s="11" t="s">
        <v>389</v>
      </c>
      <c r="I96" s="11" t="s">
        <v>390</v>
      </c>
      <c r="J96" s="11" t="s">
        <v>9</v>
      </c>
      <c r="K96" s="11" t="s">
        <v>166</v>
      </c>
      <c r="L96" s="11" t="s">
        <v>391</v>
      </c>
      <c r="M96" s="11" t="s">
        <v>1310</v>
      </c>
      <c r="O96" s="11" t="s">
        <v>45</v>
      </c>
      <c r="P96" s="11" t="s">
        <v>69</v>
      </c>
      <c r="Q96" s="11" t="s">
        <v>392</v>
      </c>
      <c r="R96" s="11" t="s">
        <v>393</v>
      </c>
    </row>
    <row r="97" spans="1:18" x14ac:dyDescent="0.25">
      <c r="A97" s="11" t="s">
        <v>39</v>
      </c>
      <c r="D97" s="11" t="s">
        <v>99</v>
      </c>
      <c r="E97" s="11" t="s">
        <v>94</v>
      </c>
      <c r="F97" s="11" t="s">
        <v>94</v>
      </c>
      <c r="H97" s="11" t="s">
        <v>394</v>
      </c>
      <c r="I97" s="11" t="s">
        <v>395</v>
      </c>
      <c r="J97" s="11" t="s">
        <v>9</v>
      </c>
      <c r="K97" s="11" t="s">
        <v>166</v>
      </c>
      <c r="L97" s="11" t="s">
        <v>396</v>
      </c>
      <c r="M97" s="11" t="s">
        <v>1311</v>
      </c>
      <c r="O97" s="11" t="s">
        <v>45</v>
      </c>
      <c r="P97" s="11" t="s">
        <v>69</v>
      </c>
      <c r="Q97" s="11" t="s">
        <v>397</v>
      </c>
      <c r="R97" s="11" t="s">
        <v>398</v>
      </c>
    </row>
    <row r="98" spans="1:18" x14ac:dyDescent="0.25">
      <c r="A98" s="11" t="s">
        <v>39</v>
      </c>
      <c r="D98" s="11" t="s">
        <v>1312</v>
      </c>
      <c r="E98" s="11" t="s">
        <v>94</v>
      </c>
      <c r="F98" s="11" t="s">
        <v>90</v>
      </c>
      <c r="G98" s="11" t="s">
        <v>129</v>
      </c>
      <c r="H98" s="11" t="s">
        <v>60</v>
      </c>
      <c r="I98" s="11" t="s">
        <v>61</v>
      </c>
      <c r="J98" s="11" t="s">
        <v>9</v>
      </c>
      <c r="K98" s="11" t="s">
        <v>136</v>
      </c>
      <c r="L98" s="11" t="s">
        <v>399</v>
      </c>
      <c r="M98" s="11" t="s">
        <v>1313</v>
      </c>
      <c r="O98" s="11" t="s">
        <v>45</v>
      </c>
      <c r="P98" s="11" t="s">
        <v>69</v>
      </c>
      <c r="Q98" s="11" t="s">
        <v>400</v>
      </c>
      <c r="R98" s="11" t="s">
        <v>401</v>
      </c>
    </row>
    <row r="99" spans="1:18" x14ac:dyDescent="0.25">
      <c r="A99" s="11" t="s">
        <v>39</v>
      </c>
      <c r="D99" s="11" t="s">
        <v>1304</v>
      </c>
      <c r="E99" s="11" t="s">
        <v>94</v>
      </c>
      <c r="F99" s="11" t="s">
        <v>1220</v>
      </c>
      <c r="G99" s="11" t="s">
        <v>129</v>
      </c>
      <c r="H99" s="11" t="s">
        <v>60</v>
      </c>
      <c r="I99" s="11" t="s">
        <v>61</v>
      </c>
      <c r="J99" s="11" t="s">
        <v>9</v>
      </c>
      <c r="K99" s="11" t="s">
        <v>166</v>
      </c>
      <c r="L99" s="11" t="s">
        <v>402</v>
      </c>
      <c r="M99" s="11" t="s">
        <v>1314</v>
      </c>
      <c r="O99" s="11" t="s">
        <v>45</v>
      </c>
      <c r="P99" s="11" t="s">
        <v>46</v>
      </c>
      <c r="Q99" s="11" t="s">
        <v>403</v>
      </c>
      <c r="R99" s="11" t="s">
        <v>404</v>
      </c>
    </row>
    <row r="100" spans="1:18" x14ac:dyDescent="0.25">
      <c r="A100" s="11" t="s">
        <v>39</v>
      </c>
      <c r="D100" s="11" t="s">
        <v>1315</v>
      </c>
      <c r="E100" s="11" t="s">
        <v>94</v>
      </c>
      <c r="F100" s="11" t="s">
        <v>1289</v>
      </c>
      <c r="G100" s="11" t="s">
        <v>96</v>
      </c>
      <c r="H100" s="11" t="s">
        <v>56</v>
      </c>
      <c r="I100" s="11" t="s">
        <v>57</v>
      </c>
      <c r="J100" s="11" t="s">
        <v>9</v>
      </c>
      <c r="K100" s="11" t="s">
        <v>137</v>
      </c>
      <c r="L100" s="11" t="s">
        <v>405</v>
      </c>
      <c r="M100" s="11" t="s">
        <v>1316</v>
      </c>
      <c r="O100" s="11" t="s">
        <v>45</v>
      </c>
      <c r="P100" s="11" t="s">
        <v>46</v>
      </c>
      <c r="Q100" s="11" t="s">
        <v>406</v>
      </c>
      <c r="R100" s="11" t="s">
        <v>407</v>
      </c>
    </row>
    <row r="101" spans="1:18" x14ac:dyDescent="0.25">
      <c r="A101" s="11" t="s">
        <v>39</v>
      </c>
      <c r="D101" s="11" t="s">
        <v>94</v>
      </c>
      <c r="E101" s="11" t="s">
        <v>94</v>
      </c>
      <c r="F101" s="11" t="s">
        <v>84</v>
      </c>
      <c r="H101" s="11" t="s">
        <v>330</v>
      </c>
      <c r="I101" s="11" t="s">
        <v>331</v>
      </c>
      <c r="J101" s="11" t="s">
        <v>9</v>
      </c>
      <c r="K101" s="11" t="s">
        <v>135</v>
      </c>
      <c r="L101" s="11" t="s">
        <v>408</v>
      </c>
      <c r="M101" s="11" t="s">
        <v>1317</v>
      </c>
      <c r="O101" s="11" t="s">
        <v>45</v>
      </c>
      <c r="P101" s="11" t="s">
        <v>46</v>
      </c>
      <c r="Q101" s="11" t="s">
        <v>409</v>
      </c>
      <c r="R101" s="11" t="s">
        <v>410</v>
      </c>
    </row>
    <row r="102" spans="1:18" x14ac:dyDescent="0.25">
      <c r="A102" s="11" t="s">
        <v>39</v>
      </c>
      <c r="D102" s="11" t="s">
        <v>1318</v>
      </c>
      <c r="E102" s="11" t="s">
        <v>94</v>
      </c>
      <c r="F102" s="11" t="s">
        <v>84</v>
      </c>
      <c r="H102" s="11" t="s">
        <v>411</v>
      </c>
      <c r="I102" s="11" t="s">
        <v>412</v>
      </c>
      <c r="J102" s="11" t="s">
        <v>9</v>
      </c>
      <c r="K102" s="11" t="s">
        <v>136</v>
      </c>
      <c r="L102" s="11" t="s">
        <v>413</v>
      </c>
      <c r="M102" s="11" t="s">
        <v>1319</v>
      </c>
      <c r="O102" s="11" t="s">
        <v>45</v>
      </c>
      <c r="P102" s="11" t="s">
        <v>69</v>
      </c>
      <c r="Q102" s="11" t="s">
        <v>414</v>
      </c>
      <c r="R102" s="11" t="s">
        <v>415</v>
      </c>
    </row>
    <row r="103" spans="1:18" x14ac:dyDescent="0.25">
      <c r="A103" s="11" t="s">
        <v>39</v>
      </c>
      <c r="D103" s="11" t="s">
        <v>99</v>
      </c>
      <c r="E103" s="11" t="s">
        <v>94</v>
      </c>
      <c r="F103" s="11" t="s">
        <v>94</v>
      </c>
      <c r="H103" s="11" t="s">
        <v>340</v>
      </c>
      <c r="I103" s="11" t="s">
        <v>341</v>
      </c>
      <c r="J103" s="11" t="s">
        <v>9</v>
      </c>
      <c r="K103" s="11" t="s">
        <v>136</v>
      </c>
      <c r="L103" s="11" t="s">
        <v>416</v>
      </c>
      <c r="M103" s="11" t="s">
        <v>1320</v>
      </c>
      <c r="O103" s="11" t="s">
        <v>45</v>
      </c>
      <c r="P103" s="11" t="s">
        <v>69</v>
      </c>
      <c r="Q103" s="11" t="s">
        <v>417</v>
      </c>
      <c r="R103" s="11" t="s">
        <v>418</v>
      </c>
    </row>
    <row r="104" spans="1:18" x14ac:dyDescent="0.25">
      <c r="A104" s="11" t="s">
        <v>39</v>
      </c>
      <c r="D104" s="11" t="s">
        <v>1321</v>
      </c>
      <c r="E104" s="11" t="s">
        <v>94</v>
      </c>
      <c r="F104" s="11" t="s">
        <v>100</v>
      </c>
      <c r="G104" s="11" t="s">
        <v>90</v>
      </c>
      <c r="H104" s="11" t="s">
        <v>213</v>
      </c>
      <c r="I104" s="11" t="s">
        <v>214</v>
      </c>
      <c r="J104" s="11" t="s">
        <v>9</v>
      </c>
      <c r="K104" s="11" t="s">
        <v>136</v>
      </c>
      <c r="L104" s="11" t="s">
        <v>419</v>
      </c>
      <c r="M104" s="11" t="s">
        <v>1322</v>
      </c>
      <c r="O104" s="11" t="s">
        <v>45</v>
      </c>
      <c r="P104" s="11" t="s">
        <v>69</v>
      </c>
      <c r="Q104" s="11" t="s">
        <v>420</v>
      </c>
      <c r="R104" s="11" t="s">
        <v>421</v>
      </c>
    </row>
    <row r="105" spans="1:18" x14ac:dyDescent="0.25">
      <c r="A105" s="11" t="s">
        <v>39</v>
      </c>
      <c r="D105" s="11" t="s">
        <v>99</v>
      </c>
      <c r="E105" s="11" t="s">
        <v>94</v>
      </c>
      <c r="F105" s="11" t="s">
        <v>94</v>
      </c>
      <c r="G105" s="11" t="s">
        <v>90</v>
      </c>
      <c r="H105" s="11" t="s">
        <v>213</v>
      </c>
      <c r="I105" s="11" t="s">
        <v>214</v>
      </c>
      <c r="J105" s="11" t="s">
        <v>9</v>
      </c>
      <c r="K105" s="11" t="s">
        <v>136</v>
      </c>
      <c r="L105" s="11" t="s">
        <v>419</v>
      </c>
      <c r="M105" s="11" t="s">
        <v>1323</v>
      </c>
      <c r="O105" s="11" t="s">
        <v>45</v>
      </c>
      <c r="P105" s="11" t="s">
        <v>69</v>
      </c>
      <c r="Q105" s="11" t="s">
        <v>422</v>
      </c>
      <c r="R105" s="11" t="s">
        <v>423</v>
      </c>
    </row>
    <row r="106" spans="1:18" x14ac:dyDescent="0.25">
      <c r="A106" s="11" t="s">
        <v>39</v>
      </c>
      <c r="D106" s="11" t="s">
        <v>115</v>
      </c>
      <c r="E106" s="11" t="s">
        <v>94</v>
      </c>
      <c r="F106" s="11" t="s">
        <v>1220</v>
      </c>
      <c r="G106" s="11" t="s">
        <v>129</v>
      </c>
      <c r="H106" s="11" t="s">
        <v>60</v>
      </c>
      <c r="I106" s="11" t="s">
        <v>61</v>
      </c>
      <c r="J106" s="11" t="s">
        <v>9</v>
      </c>
      <c r="K106" s="11" t="s">
        <v>166</v>
      </c>
      <c r="L106" s="11" t="s">
        <v>424</v>
      </c>
      <c r="M106" s="11" t="s">
        <v>1324</v>
      </c>
      <c r="O106" s="11" t="s">
        <v>45</v>
      </c>
      <c r="P106" s="11" t="s">
        <v>46</v>
      </c>
      <c r="Q106" s="11" t="s">
        <v>425</v>
      </c>
      <c r="R106" s="11" t="s">
        <v>426</v>
      </c>
    </row>
    <row r="107" spans="1:18" x14ac:dyDescent="0.25">
      <c r="A107" s="11" t="s">
        <v>39</v>
      </c>
      <c r="D107" s="11" t="s">
        <v>1325</v>
      </c>
      <c r="E107" s="11" t="s">
        <v>94</v>
      </c>
      <c r="F107" s="11" t="s">
        <v>94</v>
      </c>
      <c r="H107" s="11" t="s">
        <v>427</v>
      </c>
      <c r="I107" s="11" t="s">
        <v>428</v>
      </c>
      <c r="J107" s="11" t="s">
        <v>9</v>
      </c>
      <c r="K107" s="11" t="s">
        <v>166</v>
      </c>
      <c r="L107" s="11" t="s">
        <v>429</v>
      </c>
      <c r="M107" s="11" t="s">
        <v>1326</v>
      </c>
      <c r="O107" s="11" t="s">
        <v>45</v>
      </c>
      <c r="P107" s="11" t="s">
        <v>69</v>
      </c>
      <c r="Q107" s="11" t="s">
        <v>430</v>
      </c>
      <c r="R107" s="11" t="s">
        <v>431</v>
      </c>
    </row>
    <row r="108" spans="1:18" x14ac:dyDescent="0.25">
      <c r="A108" s="11" t="s">
        <v>39</v>
      </c>
      <c r="D108" s="11" t="s">
        <v>1304</v>
      </c>
      <c r="E108" s="11" t="s">
        <v>94</v>
      </c>
      <c r="F108" s="11" t="s">
        <v>84</v>
      </c>
      <c r="H108" s="11" t="s">
        <v>432</v>
      </c>
      <c r="I108" s="11" t="s">
        <v>433</v>
      </c>
      <c r="J108" s="11" t="s">
        <v>9</v>
      </c>
      <c r="K108" s="11" t="s">
        <v>166</v>
      </c>
      <c r="L108" s="11" t="s">
        <v>434</v>
      </c>
      <c r="M108" s="11" t="s">
        <v>1327</v>
      </c>
      <c r="O108" s="11" t="s">
        <v>45</v>
      </c>
      <c r="P108" s="11" t="s">
        <v>69</v>
      </c>
      <c r="Q108" s="11" t="s">
        <v>435</v>
      </c>
      <c r="R108" s="11" t="s">
        <v>436</v>
      </c>
    </row>
    <row r="109" spans="1:18" x14ac:dyDescent="0.25">
      <c r="A109" s="11" t="s">
        <v>39</v>
      </c>
      <c r="D109" s="11" t="s">
        <v>99</v>
      </c>
      <c r="E109" s="11" t="s">
        <v>94</v>
      </c>
      <c r="F109" s="11" t="s">
        <v>94</v>
      </c>
      <c r="G109" s="11" t="s">
        <v>90</v>
      </c>
      <c r="H109" s="11" t="s">
        <v>213</v>
      </c>
      <c r="I109" s="11" t="s">
        <v>214</v>
      </c>
      <c r="J109" s="11" t="s">
        <v>9</v>
      </c>
      <c r="K109" s="11" t="s">
        <v>136</v>
      </c>
      <c r="L109" s="11" t="s">
        <v>437</v>
      </c>
      <c r="M109" s="11" t="s">
        <v>1328</v>
      </c>
      <c r="O109" s="11" t="s">
        <v>45</v>
      </c>
      <c r="P109" s="11" t="s">
        <v>69</v>
      </c>
      <c r="Q109" s="11" t="s">
        <v>438</v>
      </c>
      <c r="R109" s="11" t="s">
        <v>439</v>
      </c>
    </row>
    <row r="110" spans="1:18" x14ac:dyDescent="0.25">
      <c r="A110" s="11" t="s">
        <v>39</v>
      </c>
      <c r="D110" s="11" t="s">
        <v>99</v>
      </c>
      <c r="E110" s="11" t="s">
        <v>94</v>
      </c>
      <c r="F110" s="11" t="s">
        <v>94</v>
      </c>
      <c r="H110" s="11" t="s">
        <v>411</v>
      </c>
      <c r="I110" s="11" t="s">
        <v>412</v>
      </c>
      <c r="J110" s="11" t="s">
        <v>9</v>
      </c>
      <c r="K110" s="11" t="s">
        <v>136</v>
      </c>
      <c r="L110" s="11" t="s">
        <v>440</v>
      </c>
      <c r="M110" s="11" t="s">
        <v>1329</v>
      </c>
      <c r="O110" s="11" t="s">
        <v>45</v>
      </c>
      <c r="P110" s="11" t="s">
        <v>69</v>
      </c>
      <c r="Q110" s="11" t="s">
        <v>441</v>
      </c>
      <c r="R110" s="11" t="s">
        <v>442</v>
      </c>
    </row>
    <row r="111" spans="1:18" x14ac:dyDescent="0.25">
      <c r="A111" s="11" t="s">
        <v>39</v>
      </c>
      <c r="D111" s="11" t="s">
        <v>1307</v>
      </c>
      <c r="E111" s="11" t="s">
        <v>94</v>
      </c>
      <c r="F111" s="11" t="s">
        <v>84</v>
      </c>
      <c r="G111" s="11" t="s">
        <v>90</v>
      </c>
      <c r="H111" s="11" t="s">
        <v>213</v>
      </c>
      <c r="I111" s="11" t="s">
        <v>214</v>
      </c>
      <c r="J111" s="11" t="s">
        <v>9</v>
      </c>
      <c r="K111" s="11" t="s">
        <v>166</v>
      </c>
      <c r="L111" s="11" t="s">
        <v>215</v>
      </c>
      <c r="M111" s="11" t="s">
        <v>1330</v>
      </c>
      <c r="O111" s="11" t="s">
        <v>45</v>
      </c>
      <c r="P111" s="11" t="s">
        <v>69</v>
      </c>
      <c r="Q111" s="11" t="s">
        <v>443</v>
      </c>
      <c r="R111" s="11" t="s">
        <v>444</v>
      </c>
    </row>
    <row r="112" spans="1:18" x14ac:dyDescent="0.25">
      <c r="A112" s="11" t="s">
        <v>39</v>
      </c>
      <c r="D112" s="11" t="s">
        <v>1331</v>
      </c>
      <c r="E112" s="11" t="s">
        <v>94</v>
      </c>
      <c r="F112" s="11" t="s">
        <v>99</v>
      </c>
      <c r="H112" s="11" t="s">
        <v>411</v>
      </c>
      <c r="I112" s="11" t="s">
        <v>412</v>
      </c>
      <c r="J112" s="11" t="s">
        <v>9</v>
      </c>
      <c r="K112" s="11" t="s">
        <v>166</v>
      </c>
      <c r="L112" s="11" t="s">
        <v>445</v>
      </c>
      <c r="M112" s="11" t="s">
        <v>1332</v>
      </c>
      <c r="O112" s="11" t="s">
        <v>45</v>
      </c>
      <c r="P112" s="11" t="s">
        <v>69</v>
      </c>
      <c r="Q112" s="11" t="s">
        <v>446</v>
      </c>
      <c r="R112" s="11" t="s">
        <v>447</v>
      </c>
    </row>
    <row r="113" spans="1:18" x14ac:dyDescent="0.25">
      <c r="A113" s="11" t="s">
        <v>39</v>
      </c>
      <c r="D113" s="11" t="s">
        <v>1304</v>
      </c>
      <c r="E113" s="11" t="s">
        <v>94</v>
      </c>
      <c r="F113" s="11" t="s">
        <v>84</v>
      </c>
      <c r="H113" s="11" t="s">
        <v>432</v>
      </c>
      <c r="I113" s="11" t="s">
        <v>433</v>
      </c>
      <c r="J113" s="11" t="s">
        <v>9</v>
      </c>
      <c r="K113" s="11" t="s">
        <v>166</v>
      </c>
      <c r="L113" s="11" t="s">
        <v>448</v>
      </c>
      <c r="M113" s="11" t="s">
        <v>1333</v>
      </c>
      <c r="O113" s="11" t="s">
        <v>45</v>
      </c>
      <c r="P113" s="11" t="s">
        <v>69</v>
      </c>
      <c r="Q113" s="11" t="s">
        <v>449</v>
      </c>
      <c r="R113" s="11" t="s">
        <v>450</v>
      </c>
    </row>
    <row r="114" spans="1:18" x14ac:dyDescent="0.25">
      <c r="A114" s="11" t="s">
        <v>39</v>
      </c>
      <c r="D114" s="11" t="s">
        <v>94</v>
      </c>
      <c r="E114" s="11" t="s">
        <v>94</v>
      </c>
      <c r="F114" s="11" t="s">
        <v>84</v>
      </c>
      <c r="H114" s="11" t="s">
        <v>340</v>
      </c>
      <c r="I114" s="11" t="s">
        <v>341</v>
      </c>
      <c r="J114" s="11" t="s">
        <v>9</v>
      </c>
      <c r="K114" s="11" t="s">
        <v>136</v>
      </c>
      <c r="L114" s="11" t="s">
        <v>451</v>
      </c>
      <c r="M114" s="11" t="s">
        <v>1334</v>
      </c>
      <c r="O114" s="11" t="s">
        <v>45</v>
      </c>
      <c r="P114" s="11" t="s">
        <v>69</v>
      </c>
      <c r="Q114" s="11" t="s">
        <v>452</v>
      </c>
      <c r="R114" s="11" t="s">
        <v>453</v>
      </c>
    </row>
    <row r="115" spans="1:18" x14ac:dyDescent="0.25">
      <c r="A115" s="11" t="s">
        <v>39</v>
      </c>
      <c r="D115" s="11" t="s">
        <v>94</v>
      </c>
      <c r="E115" s="11" t="s">
        <v>94</v>
      </c>
      <c r="F115" s="11" t="s">
        <v>84</v>
      </c>
      <c r="H115" s="11" t="s">
        <v>330</v>
      </c>
      <c r="I115" s="11" t="s">
        <v>331</v>
      </c>
      <c r="J115" s="11" t="s">
        <v>9</v>
      </c>
      <c r="K115" s="11" t="s">
        <v>166</v>
      </c>
      <c r="L115" s="11" t="s">
        <v>454</v>
      </c>
      <c r="M115" s="11" t="s">
        <v>1335</v>
      </c>
      <c r="O115" s="11" t="s">
        <v>45</v>
      </c>
      <c r="P115" s="11" t="s">
        <v>69</v>
      </c>
      <c r="Q115" s="11" t="s">
        <v>455</v>
      </c>
      <c r="R115" s="11" t="s">
        <v>456</v>
      </c>
    </row>
    <row r="116" spans="1:18" x14ac:dyDescent="0.25">
      <c r="A116" s="11" t="s">
        <v>39</v>
      </c>
      <c r="D116" s="11" t="s">
        <v>115</v>
      </c>
      <c r="E116" s="11" t="s">
        <v>94</v>
      </c>
      <c r="F116" s="11" t="s">
        <v>84</v>
      </c>
      <c r="H116" s="11" t="s">
        <v>457</v>
      </c>
      <c r="I116" s="11" t="s">
        <v>458</v>
      </c>
      <c r="J116" s="11" t="s">
        <v>9</v>
      </c>
      <c r="K116" s="11" t="s">
        <v>166</v>
      </c>
      <c r="L116" s="11" t="s">
        <v>459</v>
      </c>
      <c r="M116" s="11" t="s">
        <v>1336</v>
      </c>
      <c r="O116" s="11" t="s">
        <v>45</v>
      </c>
      <c r="P116" s="11" t="s">
        <v>69</v>
      </c>
      <c r="Q116" s="11" t="s">
        <v>460</v>
      </c>
      <c r="R116" s="11" t="s">
        <v>461</v>
      </c>
    </row>
    <row r="117" spans="1:18" x14ac:dyDescent="0.25">
      <c r="A117" s="11" t="s">
        <v>39</v>
      </c>
      <c r="D117" s="11" t="s">
        <v>1337</v>
      </c>
      <c r="E117" s="11" t="s">
        <v>94</v>
      </c>
      <c r="F117" s="11" t="s">
        <v>1337</v>
      </c>
      <c r="H117" s="11" t="s">
        <v>138</v>
      </c>
      <c r="I117" s="11" t="s">
        <v>139</v>
      </c>
      <c r="J117" s="11" t="s">
        <v>9</v>
      </c>
      <c r="K117" s="11" t="s">
        <v>136</v>
      </c>
      <c r="L117" s="11" t="s">
        <v>462</v>
      </c>
      <c r="M117" s="11" t="s">
        <v>1338</v>
      </c>
      <c r="O117" s="11" t="s">
        <v>45</v>
      </c>
      <c r="P117" s="11" t="s">
        <v>69</v>
      </c>
      <c r="Q117" s="11" t="s">
        <v>463</v>
      </c>
      <c r="R117" s="11" t="s">
        <v>464</v>
      </c>
    </row>
    <row r="118" spans="1:18" x14ac:dyDescent="0.25">
      <c r="A118" s="11" t="s">
        <v>39</v>
      </c>
      <c r="D118" s="11" t="s">
        <v>1339</v>
      </c>
      <c r="E118" s="11" t="s">
        <v>94</v>
      </c>
      <c r="F118" s="11" t="s">
        <v>84</v>
      </c>
      <c r="H118" s="11" t="s">
        <v>432</v>
      </c>
      <c r="I118" s="11" t="s">
        <v>433</v>
      </c>
      <c r="J118" s="11" t="s">
        <v>9</v>
      </c>
      <c r="K118" s="11" t="s">
        <v>166</v>
      </c>
      <c r="L118" s="11" t="s">
        <v>465</v>
      </c>
      <c r="M118" s="11" t="s">
        <v>1340</v>
      </c>
      <c r="O118" s="11" t="s">
        <v>45</v>
      </c>
      <c r="P118" s="11" t="s">
        <v>69</v>
      </c>
      <c r="Q118" s="11" t="s">
        <v>466</v>
      </c>
      <c r="R118" s="11" t="s">
        <v>467</v>
      </c>
    </row>
    <row r="119" spans="1:18" x14ac:dyDescent="0.25">
      <c r="A119" s="11" t="s">
        <v>39</v>
      </c>
      <c r="D119" s="11" t="s">
        <v>95</v>
      </c>
      <c r="E119" s="11" t="s">
        <v>94</v>
      </c>
      <c r="F119" s="11" t="s">
        <v>99</v>
      </c>
      <c r="H119" s="11" t="s">
        <v>432</v>
      </c>
      <c r="I119" s="11" t="s">
        <v>433</v>
      </c>
      <c r="J119" s="11" t="s">
        <v>9</v>
      </c>
      <c r="K119" s="11" t="s">
        <v>166</v>
      </c>
      <c r="L119" s="11" t="s">
        <v>468</v>
      </c>
      <c r="M119" s="11" t="s">
        <v>1341</v>
      </c>
      <c r="O119" s="11" t="s">
        <v>45</v>
      </c>
      <c r="P119" s="11" t="s">
        <v>69</v>
      </c>
      <c r="Q119" s="11" t="s">
        <v>469</v>
      </c>
      <c r="R119" s="11" t="s">
        <v>470</v>
      </c>
    </row>
    <row r="120" spans="1:18" x14ac:dyDescent="0.25">
      <c r="A120" s="11" t="s">
        <v>39</v>
      </c>
      <c r="D120" s="11" t="s">
        <v>1307</v>
      </c>
      <c r="E120" s="11" t="s">
        <v>94</v>
      </c>
      <c r="F120" s="11" t="s">
        <v>84</v>
      </c>
      <c r="G120" s="11" t="s">
        <v>90</v>
      </c>
      <c r="H120" s="11" t="s">
        <v>213</v>
      </c>
      <c r="I120" s="11" t="s">
        <v>214</v>
      </c>
      <c r="J120" s="11" t="s">
        <v>9</v>
      </c>
      <c r="K120" s="11" t="s">
        <v>136</v>
      </c>
      <c r="L120" s="11" t="s">
        <v>419</v>
      </c>
      <c r="M120" s="11" t="s">
        <v>1342</v>
      </c>
      <c r="O120" s="11" t="s">
        <v>45</v>
      </c>
      <c r="P120" s="11" t="s">
        <v>69</v>
      </c>
      <c r="Q120" s="11" t="s">
        <v>471</v>
      </c>
      <c r="R120" s="11" t="s">
        <v>472</v>
      </c>
    </row>
    <row r="121" spans="1:18" x14ac:dyDescent="0.25">
      <c r="A121" s="11" t="s">
        <v>39</v>
      </c>
      <c r="D121" s="11" t="s">
        <v>1343</v>
      </c>
      <c r="E121" s="11" t="s">
        <v>94</v>
      </c>
      <c r="F121" s="11" t="s">
        <v>84</v>
      </c>
      <c r="H121" s="11" t="s">
        <v>58</v>
      </c>
      <c r="I121" s="11" t="s">
        <v>59</v>
      </c>
      <c r="J121" s="11" t="s">
        <v>9</v>
      </c>
      <c r="K121" s="11" t="s">
        <v>136</v>
      </c>
      <c r="L121" s="11" t="s">
        <v>473</v>
      </c>
      <c r="M121" s="11" t="s">
        <v>1344</v>
      </c>
      <c r="O121" s="11" t="s">
        <v>45</v>
      </c>
      <c r="P121" s="11" t="s">
        <v>69</v>
      </c>
      <c r="Q121" s="11" t="s">
        <v>474</v>
      </c>
      <c r="R121" s="11" t="s">
        <v>475</v>
      </c>
    </row>
    <row r="122" spans="1:18" x14ac:dyDescent="0.25">
      <c r="A122" s="11" t="s">
        <v>39</v>
      </c>
      <c r="D122" s="11" t="s">
        <v>94</v>
      </c>
      <c r="E122" s="11" t="s">
        <v>94</v>
      </c>
      <c r="F122" s="11" t="s">
        <v>1289</v>
      </c>
      <c r="H122" s="11" t="s">
        <v>58</v>
      </c>
      <c r="I122" s="11" t="s">
        <v>59</v>
      </c>
      <c r="J122" s="11" t="s">
        <v>9</v>
      </c>
      <c r="K122" s="11" t="s">
        <v>137</v>
      </c>
      <c r="L122" s="11" t="s">
        <v>476</v>
      </c>
      <c r="M122" s="11" t="s">
        <v>1345</v>
      </c>
      <c r="O122" s="11" t="s">
        <v>45</v>
      </c>
      <c r="P122" s="11" t="s">
        <v>46</v>
      </c>
      <c r="Q122" s="11" t="s">
        <v>477</v>
      </c>
      <c r="R122" s="11" t="s">
        <v>478</v>
      </c>
    </row>
    <row r="123" spans="1:18" x14ac:dyDescent="0.25">
      <c r="A123" s="11" t="s">
        <v>39</v>
      </c>
      <c r="D123" s="11" t="s">
        <v>1295</v>
      </c>
      <c r="E123" s="11" t="s">
        <v>94</v>
      </c>
      <c r="F123" s="11" t="s">
        <v>94</v>
      </c>
      <c r="H123" s="11" t="s">
        <v>58</v>
      </c>
      <c r="I123" s="11" t="s">
        <v>59</v>
      </c>
      <c r="J123" s="11" t="s">
        <v>9</v>
      </c>
      <c r="K123" s="11" t="s">
        <v>136</v>
      </c>
      <c r="L123" s="11" t="s">
        <v>479</v>
      </c>
      <c r="M123" s="11" t="s">
        <v>1346</v>
      </c>
      <c r="O123" s="11" t="s">
        <v>45</v>
      </c>
      <c r="P123" s="11" t="s">
        <v>69</v>
      </c>
      <c r="Q123" s="11" t="s">
        <v>480</v>
      </c>
      <c r="R123" s="11" t="s">
        <v>481</v>
      </c>
    </row>
    <row r="124" spans="1:18" x14ac:dyDescent="0.25">
      <c r="A124" s="11" t="s">
        <v>39</v>
      </c>
      <c r="D124" s="11" t="s">
        <v>2171</v>
      </c>
      <c r="E124" s="11" t="s">
        <v>94</v>
      </c>
      <c r="F124" s="11" t="s">
        <v>2171</v>
      </c>
      <c r="H124" s="11" t="s">
        <v>138</v>
      </c>
      <c r="I124" s="11" t="s">
        <v>139</v>
      </c>
      <c r="J124" s="11" t="s">
        <v>1600</v>
      </c>
      <c r="K124" s="11" t="s">
        <v>135</v>
      </c>
      <c r="L124" s="11" t="s">
        <v>1601</v>
      </c>
      <c r="M124" s="11" t="s">
        <v>2172</v>
      </c>
      <c r="O124" s="11" t="s">
        <v>45</v>
      </c>
      <c r="P124" s="11" t="s">
        <v>69</v>
      </c>
      <c r="Q124" s="11" t="s">
        <v>1602</v>
      </c>
      <c r="R124" s="11" t="s">
        <v>1603</v>
      </c>
    </row>
    <row r="125" spans="1:18" x14ac:dyDescent="0.25">
      <c r="A125" s="11" t="s">
        <v>39</v>
      </c>
      <c r="D125" s="11" t="s">
        <v>2171</v>
      </c>
      <c r="E125" s="11" t="s">
        <v>94</v>
      </c>
      <c r="F125" s="11" t="s">
        <v>2173</v>
      </c>
      <c r="H125" s="11" t="s">
        <v>138</v>
      </c>
      <c r="I125" s="11" t="s">
        <v>139</v>
      </c>
      <c r="J125" s="11" t="s">
        <v>1600</v>
      </c>
      <c r="K125" s="11" t="s">
        <v>136</v>
      </c>
      <c r="L125" s="11" t="s">
        <v>1604</v>
      </c>
      <c r="M125" s="11" t="s">
        <v>2174</v>
      </c>
      <c r="O125" s="11" t="s">
        <v>45</v>
      </c>
      <c r="P125" s="11" t="s">
        <v>69</v>
      </c>
      <c r="Q125" s="11" t="s">
        <v>1605</v>
      </c>
      <c r="R125" s="11" t="s">
        <v>1606</v>
      </c>
    </row>
    <row r="126" spans="1:18" x14ac:dyDescent="0.25">
      <c r="A126" s="11" t="s">
        <v>39</v>
      </c>
      <c r="D126" s="11" t="s">
        <v>2175</v>
      </c>
      <c r="E126" s="11" t="s">
        <v>94</v>
      </c>
      <c r="F126" s="11" t="s">
        <v>2175</v>
      </c>
      <c r="G126" s="11" t="s">
        <v>1235</v>
      </c>
      <c r="H126" s="11" t="s">
        <v>241</v>
      </c>
      <c r="I126" s="11" t="s">
        <v>242</v>
      </c>
      <c r="J126" s="11" t="s">
        <v>1600</v>
      </c>
      <c r="K126" s="11" t="s">
        <v>136</v>
      </c>
      <c r="L126" s="11" t="s">
        <v>1607</v>
      </c>
      <c r="M126" s="11" t="s">
        <v>2176</v>
      </c>
      <c r="O126" s="11" t="s">
        <v>45</v>
      </c>
      <c r="P126" s="11" t="s">
        <v>69</v>
      </c>
      <c r="Q126" s="11" t="s">
        <v>1608</v>
      </c>
      <c r="R126" s="11" t="s">
        <v>1609</v>
      </c>
    </row>
    <row r="127" spans="1:18" x14ac:dyDescent="0.25">
      <c r="A127" s="11" t="s">
        <v>39</v>
      </c>
      <c r="D127" s="11" t="s">
        <v>2177</v>
      </c>
      <c r="E127" s="11" t="s">
        <v>94</v>
      </c>
      <c r="F127" s="11" t="s">
        <v>2177</v>
      </c>
      <c r="G127" s="11" t="s">
        <v>1235</v>
      </c>
      <c r="H127" s="11" t="s">
        <v>241</v>
      </c>
      <c r="I127" s="11" t="s">
        <v>242</v>
      </c>
      <c r="J127" s="11" t="s">
        <v>1600</v>
      </c>
      <c r="K127" s="11" t="s">
        <v>136</v>
      </c>
      <c r="L127" s="11" t="s">
        <v>1610</v>
      </c>
      <c r="M127" s="11" t="s">
        <v>2178</v>
      </c>
      <c r="O127" s="11" t="s">
        <v>45</v>
      </c>
      <c r="P127" s="11" t="s">
        <v>69</v>
      </c>
      <c r="Q127" s="11" t="s">
        <v>1611</v>
      </c>
      <c r="R127" s="11" t="s">
        <v>1612</v>
      </c>
    </row>
    <row r="128" spans="1:18" x14ac:dyDescent="0.25">
      <c r="A128" s="11" t="s">
        <v>39</v>
      </c>
      <c r="D128" s="11" t="s">
        <v>2179</v>
      </c>
      <c r="E128" s="11" t="s">
        <v>94</v>
      </c>
      <c r="F128" s="11" t="s">
        <v>2180</v>
      </c>
      <c r="H128" s="11" t="s">
        <v>1613</v>
      </c>
      <c r="I128" s="11" t="s">
        <v>1614</v>
      </c>
      <c r="J128" s="11" t="s">
        <v>1580</v>
      </c>
      <c r="K128" s="11" t="s">
        <v>166</v>
      </c>
      <c r="L128" s="11" t="s">
        <v>1615</v>
      </c>
      <c r="M128" s="11" t="s">
        <v>2181</v>
      </c>
      <c r="O128" s="11" t="s">
        <v>45</v>
      </c>
      <c r="P128" s="11" t="s">
        <v>319</v>
      </c>
      <c r="Q128" s="11" t="s">
        <v>1616</v>
      </c>
      <c r="R128" s="11" t="s">
        <v>1617</v>
      </c>
    </row>
    <row r="129" spans="1:18" x14ac:dyDescent="0.25">
      <c r="A129" s="11" t="s">
        <v>39</v>
      </c>
      <c r="D129" s="11" t="s">
        <v>2182</v>
      </c>
      <c r="E129" s="11" t="s">
        <v>94</v>
      </c>
      <c r="F129" s="11" t="s">
        <v>2183</v>
      </c>
      <c r="H129" s="11" t="s">
        <v>58</v>
      </c>
      <c r="I129" s="11" t="s">
        <v>59</v>
      </c>
      <c r="J129" s="11" t="s">
        <v>1580</v>
      </c>
      <c r="K129" s="11" t="s">
        <v>166</v>
      </c>
      <c r="L129" s="11" t="s">
        <v>1618</v>
      </c>
      <c r="M129" s="11" t="s">
        <v>2184</v>
      </c>
      <c r="O129" s="11" t="s">
        <v>45</v>
      </c>
      <c r="P129" s="11" t="s">
        <v>319</v>
      </c>
      <c r="Q129" s="11" t="s">
        <v>1619</v>
      </c>
      <c r="R129" s="11" t="s">
        <v>1620</v>
      </c>
    </row>
    <row r="130" spans="1:18" x14ac:dyDescent="0.25">
      <c r="A130" s="11" t="s">
        <v>39</v>
      </c>
      <c r="D130" s="11" t="s">
        <v>2185</v>
      </c>
      <c r="E130" s="11" t="s">
        <v>94</v>
      </c>
      <c r="F130" s="11" t="s">
        <v>2186</v>
      </c>
      <c r="H130" s="11" t="s">
        <v>1621</v>
      </c>
      <c r="I130" s="11" t="s">
        <v>1622</v>
      </c>
      <c r="J130" s="11" t="s">
        <v>1580</v>
      </c>
      <c r="K130" s="11" t="s">
        <v>166</v>
      </c>
      <c r="L130" s="11" t="s">
        <v>1623</v>
      </c>
      <c r="M130" s="11" t="s">
        <v>2187</v>
      </c>
      <c r="O130" s="11" t="s">
        <v>45</v>
      </c>
      <c r="P130" s="11" t="s">
        <v>319</v>
      </c>
      <c r="Q130" s="11" t="s">
        <v>1624</v>
      </c>
      <c r="R130" s="11" t="s">
        <v>1625</v>
      </c>
    </row>
    <row r="131" spans="1:18" x14ac:dyDescent="0.25">
      <c r="A131" s="11" t="s">
        <v>39</v>
      </c>
      <c r="D131" s="11" t="s">
        <v>2188</v>
      </c>
      <c r="E131" s="11" t="s">
        <v>94</v>
      </c>
      <c r="F131" s="11" t="s">
        <v>2189</v>
      </c>
      <c r="H131" s="11" t="s">
        <v>1626</v>
      </c>
      <c r="I131" s="11" t="s">
        <v>1627</v>
      </c>
      <c r="J131" s="11" t="s">
        <v>1580</v>
      </c>
      <c r="K131" s="11" t="s">
        <v>166</v>
      </c>
      <c r="L131" s="11" t="s">
        <v>1628</v>
      </c>
      <c r="M131" s="11" t="s">
        <v>2190</v>
      </c>
      <c r="O131" s="11" t="s">
        <v>45</v>
      </c>
      <c r="P131" s="11" t="s">
        <v>319</v>
      </c>
      <c r="Q131" s="11" t="s">
        <v>1629</v>
      </c>
      <c r="R131" s="11" t="s">
        <v>1630</v>
      </c>
    </row>
    <row r="132" spans="1:18" x14ac:dyDescent="0.25">
      <c r="A132" s="11" t="s">
        <v>39</v>
      </c>
      <c r="D132" s="11" t="s">
        <v>2188</v>
      </c>
      <c r="E132" s="11" t="s">
        <v>94</v>
      </c>
      <c r="F132" s="11" t="s">
        <v>2191</v>
      </c>
      <c r="H132" s="11" t="s">
        <v>1631</v>
      </c>
      <c r="I132" s="11" t="s">
        <v>1632</v>
      </c>
      <c r="J132" s="11" t="s">
        <v>1580</v>
      </c>
      <c r="K132" s="11" t="s">
        <v>166</v>
      </c>
      <c r="L132" s="11" t="s">
        <v>1633</v>
      </c>
      <c r="M132" s="11" t="s">
        <v>2192</v>
      </c>
      <c r="O132" s="11" t="s">
        <v>45</v>
      </c>
      <c r="P132" s="11" t="s">
        <v>319</v>
      </c>
      <c r="Q132" s="11" t="s">
        <v>1634</v>
      </c>
      <c r="R132" s="11" t="s">
        <v>1630</v>
      </c>
    </row>
    <row r="133" spans="1:18" x14ac:dyDescent="0.25">
      <c r="A133" s="11" t="s">
        <v>39</v>
      </c>
      <c r="D133" s="11" t="s">
        <v>2188</v>
      </c>
      <c r="E133" s="11" t="s">
        <v>94</v>
      </c>
      <c r="F133" s="11" t="s">
        <v>2191</v>
      </c>
      <c r="H133" s="11" t="s">
        <v>1631</v>
      </c>
      <c r="I133" s="11" t="s">
        <v>1632</v>
      </c>
      <c r="J133" s="11" t="s">
        <v>1586</v>
      </c>
      <c r="K133" s="11" t="s">
        <v>166</v>
      </c>
      <c r="L133" s="11" t="s">
        <v>1633</v>
      </c>
      <c r="M133" s="11" t="s">
        <v>2193</v>
      </c>
      <c r="O133" s="11" t="s">
        <v>45</v>
      </c>
      <c r="P133" s="11" t="s">
        <v>319</v>
      </c>
      <c r="Q133" s="11" t="s">
        <v>1635</v>
      </c>
      <c r="R133" s="11" t="s">
        <v>1630</v>
      </c>
    </row>
    <row r="134" spans="1:18" x14ac:dyDescent="0.25">
      <c r="A134" s="11" t="s">
        <v>39</v>
      </c>
      <c r="D134" s="11" t="s">
        <v>2188</v>
      </c>
      <c r="E134" s="11" t="s">
        <v>94</v>
      </c>
      <c r="F134" s="11" t="s">
        <v>2189</v>
      </c>
      <c r="H134" s="11" t="s">
        <v>1626</v>
      </c>
      <c r="I134" s="11" t="s">
        <v>1627</v>
      </c>
      <c r="J134" s="11" t="s">
        <v>1586</v>
      </c>
      <c r="K134" s="11" t="s">
        <v>166</v>
      </c>
      <c r="L134" s="11" t="s">
        <v>1628</v>
      </c>
      <c r="M134" s="11" t="s">
        <v>2194</v>
      </c>
      <c r="O134" s="11" t="s">
        <v>45</v>
      </c>
      <c r="P134" s="11" t="s">
        <v>319</v>
      </c>
      <c r="Q134" s="11" t="s">
        <v>1636</v>
      </c>
      <c r="R134" s="11" t="s">
        <v>1630</v>
      </c>
    </row>
    <row r="135" spans="1:18" x14ac:dyDescent="0.25">
      <c r="A135" s="11" t="s">
        <v>39</v>
      </c>
      <c r="D135" s="11" t="s">
        <v>2186</v>
      </c>
      <c r="E135" s="11" t="s">
        <v>94</v>
      </c>
      <c r="F135" s="11" t="s">
        <v>2186</v>
      </c>
      <c r="H135" s="11" t="s">
        <v>1621</v>
      </c>
      <c r="I135" s="11" t="s">
        <v>1622</v>
      </c>
      <c r="J135" s="11" t="s">
        <v>1586</v>
      </c>
      <c r="K135" s="11" t="s">
        <v>166</v>
      </c>
      <c r="L135" s="11" t="s">
        <v>1637</v>
      </c>
      <c r="M135" s="11" t="s">
        <v>2195</v>
      </c>
      <c r="O135" s="11" t="s">
        <v>45</v>
      </c>
      <c r="P135" s="11" t="s">
        <v>319</v>
      </c>
      <c r="Q135" s="11" t="s">
        <v>1638</v>
      </c>
      <c r="R135" s="11" t="s">
        <v>1637</v>
      </c>
    </row>
    <row r="136" spans="1:18" x14ac:dyDescent="0.25">
      <c r="A136" s="11" t="s">
        <v>39</v>
      </c>
      <c r="D136" s="11" t="s">
        <v>2183</v>
      </c>
      <c r="E136" s="11" t="s">
        <v>94</v>
      </c>
      <c r="F136" s="11" t="s">
        <v>2183</v>
      </c>
      <c r="H136" s="11" t="s">
        <v>58</v>
      </c>
      <c r="I136" s="11" t="s">
        <v>59</v>
      </c>
      <c r="J136" s="11" t="s">
        <v>1586</v>
      </c>
      <c r="K136" s="11" t="s">
        <v>166</v>
      </c>
      <c r="L136" s="11" t="s">
        <v>1639</v>
      </c>
      <c r="M136" s="11" t="s">
        <v>2196</v>
      </c>
      <c r="O136" s="11" t="s">
        <v>45</v>
      </c>
      <c r="P136" s="11" t="s">
        <v>319</v>
      </c>
      <c r="Q136" s="11" t="s">
        <v>1640</v>
      </c>
      <c r="R136" s="11" t="s">
        <v>1639</v>
      </c>
    </row>
    <row r="137" spans="1:18" x14ac:dyDescent="0.25">
      <c r="A137" s="11" t="s">
        <v>39</v>
      </c>
      <c r="D137" s="11" t="s">
        <v>2179</v>
      </c>
      <c r="E137" s="11" t="s">
        <v>94</v>
      </c>
      <c r="F137" s="11" t="s">
        <v>2180</v>
      </c>
      <c r="H137" s="11" t="s">
        <v>1613</v>
      </c>
      <c r="I137" s="11" t="s">
        <v>1614</v>
      </c>
      <c r="J137" s="11" t="s">
        <v>1586</v>
      </c>
      <c r="K137" s="11" t="s">
        <v>166</v>
      </c>
      <c r="L137" s="11" t="s">
        <v>1615</v>
      </c>
      <c r="M137" s="11" t="s">
        <v>2197</v>
      </c>
      <c r="O137" s="11" t="s">
        <v>45</v>
      </c>
      <c r="P137" s="11" t="s">
        <v>319</v>
      </c>
      <c r="Q137" s="11" t="s">
        <v>1641</v>
      </c>
      <c r="R137" s="11" t="s">
        <v>1617</v>
      </c>
    </row>
    <row r="138" spans="1:18" x14ac:dyDescent="0.25">
      <c r="A138" s="11" t="s">
        <v>39</v>
      </c>
      <c r="D138" s="11" t="s">
        <v>94</v>
      </c>
      <c r="E138" s="11" t="s">
        <v>94</v>
      </c>
      <c r="F138" s="11" t="s">
        <v>84</v>
      </c>
      <c r="H138" s="11" t="s">
        <v>62</v>
      </c>
      <c r="I138" s="11" t="s">
        <v>27</v>
      </c>
      <c r="J138" s="11" t="s">
        <v>9</v>
      </c>
      <c r="K138" s="11" t="s">
        <v>136</v>
      </c>
      <c r="L138" s="11" t="s">
        <v>482</v>
      </c>
      <c r="M138" s="11" t="s">
        <v>1347</v>
      </c>
      <c r="O138" s="11" t="s">
        <v>45</v>
      </c>
      <c r="P138" s="11" t="s">
        <v>46</v>
      </c>
      <c r="Q138" s="11" t="s">
        <v>483</v>
      </c>
      <c r="R138" s="11" t="s">
        <v>484</v>
      </c>
    </row>
    <row r="139" spans="1:18" x14ac:dyDescent="0.25">
      <c r="A139" s="11" t="s">
        <v>39</v>
      </c>
      <c r="D139" s="11" t="s">
        <v>94</v>
      </c>
      <c r="E139" s="11" t="s">
        <v>94</v>
      </c>
      <c r="F139" s="11" t="s">
        <v>84</v>
      </c>
      <c r="H139" s="11" t="s">
        <v>62</v>
      </c>
      <c r="I139" s="11" t="s">
        <v>27</v>
      </c>
      <c r="J139" s="11" t="s">
        <v>9</v>
      </c>
      <c r="K139" s="11" t="s">
        <v>136</v>
      </c>
      <c r="L139" s="11" t="s">
        <v>485</v>
      </c>
      <c r="M139" s="11" t="s">
        <v>1348</v>
      </c>
      <c r="O139" s="11" t="s">
        <v>45</v>
      </c>
      <c r="P139" s="11" t="s">
        <v>46</v>
      </c>
      <c r="Q139" s="11" t="s">
        <v>486</v>
      </c>
      <c r="R139" s="11" t="s">
        <v>487</v>
      </c>
    </row>
    <row r="140" spans="1:18" x14ac:dyDescent="0.25">
      <c r="A140" s="11" t="s">
        <v>39</v>
      </c>
      <c r="D140" s="11" t="s">
        <v>2198</v>
      </c>
      <c r="E140" s="11" t="s">
        <v>94</v>
      </c>
      <c r="F140" s="11" t="s">
        <v>2198</v>
      </c>
      <c r="H140" s="11" t="s">
        <v>62</v>
      </c>
      <c r="I140" s="11" t="s">
        <v>27</v>
      </c>
      <c r="J140" s="11" t="s">
        <v>1586</v>
      </c>
      <c r="K140" s="11" t="s">
        <v>136</v>
      </c>
      <c r="L140" s="11" t="s">
        <v>1642</v>
      </c>
      <c r="M140" s="11" t="s">
        <v>2199</v>
      </c>
      <c r="O140" s="11" t="s">
        <v>45</v>
      </c>
      <c r="P140" s="11" t="s">
        <v>319</v>
      </c>
      <c r="Q140" s="11" t="s">
        <v>1643</v>
      </c>
      <c r="R140" s="11" t="s">
        <v>1644</v>
      </c>
    </row>
    <row r="141" spans="1:18" x14ac:dyDescent="0.25">
      <c r="A141" s="11" t="s">
        <v>39</v>
      </c>
      <c r="D141" s="11" t="s">
        <v>94</v>
      </c>
      <c r="E141" s="11" t="s">
        <v>94</v>
      </c>
      <c r="F141" s="11" t="s">
        <v>84</v>
      </c>
      <c r="H141" s="11" t="s">
        <v>62</v>
      </c>
      <c r="I141" s="11" t="s">
        <v>27</v>
      </c>
      <c r="J141" s="11" t="s">
        <v>9</v>
      </c>
      <c r="K141" s="11" t="s">
        <v>136</v>
      </c>
      <c r="L141" s="11" t="s">
        <v>488</v>
      </c>
      <c r="M141" s="11" t="s">
        <v>1349</v>
      </c>
      <c r="O141" s="11" t="s">
        <v>45</v>
      </c>
      <c r="P141" s="11" t="s">
        <v>46</v>
      </c>
      <c r="Q141" s="11" t="s">
        <v>489</v>
      </c>
      <c r="R141" s="11" t="s">
        <v>490</v>
      </c>
    </row>
    <row r="142" spans="1:18" x14ac:dyDescent="0.25">
      <c r="A142" s="11" t="s">
        <v>39</v>
      </c>
      <c r="D142" s="11" t="s">
        <v>110</v>
      </c>
      <c r="E142" s="11" t="s">
        <v>94</v>
      </c>
      <c r="F142" s="11" t="s">
        <v>84</v>
      </c>
      <c r="H142" s="11" t="s">
        <v>62</v>
      </c>
      <c r="I142" s="11" t="s">
        <v>27</v>
      </c>
      <c r="J142" s="11" t="s">
        <v>9</v>
      </c>
      <c r="K142" s="11" t="s">
        <v>166</v>
      </c>
      <c r="L142" s="11" t="s">
        <v>491</v>
      </c>
      <c r="M142" s="11" t="s">
        <v>1244</v>
      </c>
      <c r="O142" s="11" t="s">
        <v>45</v>
      </c>
      <c r="P142" s="11" t="s">
        <v>46</v>
      </c>
      <c r="Q142" s="11" t="s">
        <v>492</v>
      </c>
      <c r="R142" s="11" t="s">
        <v>493</v>
      </c>
    </row>
    <row r="143" spans="1:18" x14ac:dyDescent="0.25">
      <c r="A143" s="11" t="s">
        <v>39</v>
      </c>
      <c r="D143" s="11" t="s">
        <v>1291</v>
      </c>
      <c r="E143" s="11" t="s">
        <v>94</v>
      </c>
      <c r="F143" s="11" t="s">
        <v>94</v>
      </c>
      <c r="G143" s="11" t="s">
        <v>86</v>
      </c>
      <c r="H143" s="11" t="s">
        <v>54</v>
      </c>
      <c r="I143" s="11" t="s">
        <v>55</v>
      </c>
      <c r="J143" s="11" t="s">
        <v>9</v>
      </c>
      <c r="K143" s="11" t="s">
        <v>136</v>
      </c>
      <c r="L143" s="11" t="s">
        <v>494</v>
      </c>
      <c r="M143" s="11" t="s">
        <v>1350</v>
      </c>
      <c r="O143" s="11" t="s">
        <v>45</v>
      </c>
      <c r="P143" s="11" t="s">
        <v>69</v>
      </c>
      <c r="Q143" s="11" t="s">
        <v>495</v>
      </c>
      <c r="R143" s="11" t="s">
        <v>496</v>
      </c>
    </row>
    <row r="144" spans="1:18" x14ac:dyDescent="0.25">
      <c r="A144" s="11" t="s">
        <v>39</v>
      </c>
      <c r="D144" s="11" t="s">
        <v>94</v>
      </c>
      <c r="E144" s="11" t="s">
        <v>94</v>
      </c>
      <c r="F144" s="11" t="s">
        <v>84</v>
      </c>
      <c r="G144" s="11" t="s">
        <v>86</v>
      </c>
      <c r="H144" s="11" t="s">
        <v>54</v>
      </c>
      <c r="I144" s="11" t="s">
        <v>55</v>
      </c>
      <c r="J144" s="11" t="s">
        <v>9</v>
      </c>
      <c r="K144" s="11" t="s">
        <v>136</v>
      </c>
      <c r="L144" s="11" t="s">
        <v>497</v>
      </c>
      <c r="M144" s="11" t="s">
        <v>1351</v>
      </c>
      <c r="O144" s="11" t="s">
        <v>45</v>
      </c>
      <c r="P144" s="11" t="s">
        <v>69</v>
      </c>
      <c r="Q144" s="11" t="s">
        <v>498</v>
      </c>
      <c r="R144" s="11" t="s">
        <v>499</v>
      </c>
    </row>
    <row r="145" spans="1:18" x14ac:dyDescent="0.25">
      <c r="A145" s="11" t="s">
        <v>39</v>
      </c>
      <c r="D145" s="11" t="s">
        <v>99</v>
      </c>
      <c r="E145" s="11" t="s">
        <v>94</v>
      </c>
      <c r="F145" s="11" t="s">
        <v>94</v>
      </c>
      <c r="G145" s="11" t="s">
        <v>86</v>
      </c>
      <c r="H145" s="11" t="s">
        <v>54</v>
      </c>
      <c r="I145" s="11" t="s">
        <v>55</v>
      </c>
      <c r="J145" s="11" t="s">
        <v>9</v>
      </c>
      <c r="K145" s="11" t="s">
        <v>136</v>
      </c>
      <c r="L145" s="11" t="s">
        <v>500</v>
      </c>
      <c r="M145" s="11" t="s">
        <v>1352</v>
      </c>
      <c r="O145" s="11" t="s">
        <v>45</v>
      </c>
      <c r="P145" s="11" t="s">
        <v>69</v>
      </c>
      <c r="Q145" s="11" t="s">
        <v>501</v>
      </c>
      <c r="R145" s="11" t="s">
        <v>502</v>
      </c>
    </row>
    <row r="146" spans="1:18" x14ac:dyDescent="0.25">
      <c r="A146" s="11" t="s">
        <v>39</v>
      </c>
      <c r="D146" s="11" t="s">
        <v>1353</v>
      </c>
      <c r="E146" s="11" t="s">
        <v>94</v>
      </c>
      <c r="F146" s="11" t="s">
        <v>1353</v>
      </c>
      <c r="G146" s="11" t="s">
        <v>130</v>
      </c>
      <c r="H146" s="11" t="s">
        <v>156</v>
      </c>
      <c r="I146" s="11" t="s">
        <v>157</v>
      </c>
      <c r="J146" s="11" t="s">
        <v>9</v>
      </c>
      <c r="K146" s="11" t="s">
        <v>136</v>
      </c>
      <c r="L146" s="11" t="s">
        <v>503</v>
      </c>
      <c r="M146" s="11" t="s">
        <v>1354</v>
      </c>
      <c r="O146" s="11" t="s">
        <v>45</v>
      </c>
      <c r="P146" s="11" t="s">
        <v>69</v>
      </c>
      <c r="Q146" s="11" t="s">
        <v>504</v>
      </c>
      <c r="R146" s="11" t="s">
        <v>505</v>
      </c>
    </row>
    <row r="147" spans="1:18" x14ac:dyDescent="0.25">
      <c r="A147" s="11" t="s">
        <v>39</v>
      </c>
      <c r="D147" s="11" t="s">
        <v>1353</v>
      </c>
      <c r="E147" s="11" t="s">
        <v>94</v>
      </c>
      <c r="F147" s="11" t="s">
        <v>1353</v>
      </c>
      <c r="G147" s="11" t="s">
        <v>130</v>
      </c>
      <c r="H147" s="11" t="s">
        <v>156</v>
      </c>
      <c r="I147" s="11" t="s">
        <v>157</v>
      </c>
      <c r="J147" s="11" t="s">
        <v>9</v>
      </c>
      <c r="K147" s="11" t="s">
        <v>136</v>
      </c>
      <c r="L147" s="11" t="s">
        <v>506</v>
      </c>
      <c r="M147" s="11" t="s">
        <v>1355</v>
      </c>
      <c r="O147" s="11" t="s">
        <v>45</v>
      </c>
      <c r="P147" s="11" t="s">
        <v>69</v>
      </c>
      <c r="Q147" s="11" t="s">
        <v>507</v>
      </c>
      <c r="R147" s="11" t="s">
        <v>508</v>
      </c>
    </row>
    <row r="148" spans="1:18" x14ac:dyDescent="0.25">
      <c r="A148" s="11" t="s">
        <v>39</v>
      </c>
      <c r="D148" s="11" t="s">
        <v>1353</v>
      </c>
      <c r="E148" s="11" t="s">
        <v>94</v>
      </c>
      <c r="F148" s="11" t="s">
        <v>1353</v>
      </c>
      <c r="G148" s="11" t="s">
        <v>130</v>
      </c>
      <c r="H148" s="11" t="s">
        <v>156</v>
      </c>
      <c r="I148" s="11" t="s">
        <v>157</v>
      </c>
      <c r="J148" s="11" t="s">
        <v>9</v>
      </c>
      <c r="K148" s="11" t="s">
        <v>136</v>
      </c>
      <c r="L148" s="11" t="s">
        <v>509</v>
      </c>
      <c r="M148" s="11" t="s">
        <v>1356</v>
      </c>
      <c r="O148" s="11" t="s">
        <v>45</v>
      </c>
      <c r="P148" s="11" t="s">
        <v>69</v>
      </c>
      <c r="Q148" s="11" t="s">
        <v>510</v>
      </c>
      <c r="R148" s="11" t="s">
        <v>511</v>
      </c>
    </row>
    <row r="149" spans="1:18" x14ac:dyDescent="0.25">
      <c r="A149" s="11" t="s">
        <v>39</v>
      </c>
      <c r="D149" s="11" t="s">
        <v>1353</v>
      </c>
      <c r="E149" s="11" t="s">
        <v>94</v>
      </c>
      <c r="F149" s="11" t="s">
        <v>1353</v>
      </c>
      <c r="G149" s="11" t="s">
        <v>130</v>
      </c>
      <c r="H149" s="11" t="s">
        <v>156</v>
      </c>
      <c r="I149" s="11" t="s">
        <v>157</v>
      </c>
      <c r="J149" s="11" t="s">
        <v>9</v>
      </c>
      <c r="K149" s="11" t="s">
        <v>136</v>
      </c>
      <c r="L149" s="11" t="s">
        <v>512</v>
      </c>
      <c r="M149" s="11" t="s">
        <v>1357</v>
      </c>
      <c r="O149" s="11" t="s">
        <v>45</v>
      </c>
      <c r="P149" s="11" t="s">
        <v>69</v>
      </c>
      <c r="Q149" s="11" t="s">
        <v>513</v>
      </c>
      <c r="R149" s="11" t="s">
        <v>514</v>
      </c>
    </row>
    <row r="150" spans="1:18" x14ac:dyDescent="0.25">
      <c r="A150" s="11" t="s">
        <v>39</v>
      </c>
      <c r="D150" s="11" t="s">
        <v>1353</v>
      </c>
      <c r="E150" s="11" t="s">
        <v>94</v>
      </c>
      <c r="F150" s="11" t="s">
        <v>1353</v>
      </c>
      <c r="G150" s="11" t="s">
        <v>130</v>
      </c>
      <c r="H150" s="11" t="s">
        <v>156</v>
      </c>
      <c r="I150" s="11" t="s">
        <v>157</v>
      </c>
      <c r="J150" s="11" t="s">
        <v>9</v>
      </c>
      <c r="K150" s="11" t="s">
        <v>136</v>
      </c>
      <c r="L150" s="11" t="s">
        <v>515</v>
      </c>
      <c r="M150" s="11" t="s">
        <v>1358</v>
      </c>
      <c r="O150" s="11" t="s">
        <v>45</v>
      </c>
      <c r="P150" s="11" t="s">
        <v>69</v>
      </c>
      <c r="Q150" s="11" t="s">
        <v>516</v>
      </c>
      <c r="R150" s="11" t="s">
        <v>517</v>
      </c>
    </row>
    <row r="151" spans="1:18" x14ac:dyDescent="0.25">
      <c r="A151" s="11" t="s">
        <v>39</v>
      </c>
      <c r="D151" s="11" t="s">
        <v>99</v>
      </c>
      <c r="E151" s="11" t="s">
        <v>94</v>
      </c>
      <c r="F151" s="11" t="s">
        <v>1220</v>
      </c>
      <c r="H151" s="11" t="s">
        <v>518</v>
      </c>
      <c r="I151" s="11" t="s">
        <v>519</v>
      </c>
      <c r="J151" s="11" t="s">
        <v>9</v>
      </c>
      <c r="K151" s="11" t="s">
        <v>166</v>
      </c>
      <c r="L151" s="11" t="s">
        <v>520</v>
      </c>
      <c r="M151" s="11" t="s">
        <v>1359</v>
      </c>
      <c r="O151" s="11" t="s">
        <v>45</v>
      </c>
      <c r="P151" s="11" t="s">
        <v>46</v>
      </c>
      <c r="Q151" s="11" t="s">
        <v>521</v>
      </c>
      <c r="R151" s="11" t="s">
        <v>522</v>
      </c>
    </row>
    <row r="152" spans="1:18" x14ac:dyDescent="0.25">
      <c r="A152" s="11" t="s">
        <v>39</v>
      </c>
      <c r="D152" s="11" t="s">
        <v>1360</v>
      </c>
      <c r="E152" s="11" t="s">
        <v>94</v>
      </c>
      <c r="F152" s="11" t="s">
        <v>1361</v>
      </c>
      <c r="H152" s="11" t="s">
        <v>523</v>
      </c>
      <c r="I152" s="11" t="s">
        <v>524</v>
      </c>
      <c r="J152" s="11" t="s">
        <v>9</v>
      </c>
      <c r="K152" s="11" t="s">
        <v>135</v>
      </c>
      <c r="L152" s="11" t="s">
        <v>525</v>
      </c>
      <c r="M152" s="11" t="s">
        <v>1362</v>
      </c>
      <c r="O152" s="11" t="s">
        <v>45</v>
      </c>
      <c r="P152" s="11" t="s">
        <v>46</v>
      </c>
      <c r="Q152" s="11" t="s">
        <v>526</v>
      </c>
      <c r="R152" s="11" t="s">
        <v>527</v>
      </c>
    </row>
    <row r="153" spans="1:18" x14ac:dyDescent="0.25">
      <c r="A153" s="11" t="s">
        <v>39</v>
      </c>
      <c r="D153" s="11" t="s">
        <v>94</v>
      </c>
      <c r="E153" s="11" t="s">
        <v>94</v>
      </c>
      <c r="F153" s="11" t="s">
        <v>84</v>
      </c>
      <c r="G153" s="11" t="s">
        <v>84</v>
      </c>
      <c r="H153" s="11" t="s">
        <v>65</v>
      </c>
      <c r="I153" s="11" t="s">
        <v>66</v>
      </c>
      <c r="J153" s="11" t="s">
        <v>9</v>
      </c>
      <c r="K153" s="11" t="s">
        <v>136</v>
      </c>
      <c r="L153" s="11" t="s">
        <v>528</v>
      </c>
      <c r="M153" s="11" t="s">
        <v>1363</v>
      </c>
      <c r="O153" s="11" t="s">
        <v>45</v>
      </c>
      <c r="P153" s="11" t="s">
        <v>69</v>
      </c>
      <c r="Q153" s="11" t="s">
        <v>529</v>
      </c>
      <c r="R153" s="11" t="s">
        <v>530</v>
      </c>
    </row>
    <row r="154" spans="1:18" x14ac:dyDescent="0.25">
      <c r="A154" s="11" t="s">
        <v>39</v>
      </c>
      <c r="D154" s="11" t="s">
        <v>99</v>
      </c>
      <c r="E154" s="11" t="s">
        <v>94</v>
      </c>
      <c r="F154" s="11" t="s">
        <v>94</v>
      </c>
      <c r="G154" s="11" t="s">
        <v>84</v>
      </c>
      <c r="H154" s="11" t="s">
        <v>65</v>
      </c>
      <c r="I154" s="11" t="s">
        <v>66</v>
      </c>
      <c r="J154" s="11" t="s">
        <v>9</v>
      </c>
      <c r="K154" s="11" t="s">
        <v>136</v>
      </c>
      <c r="L154" s="11" t="s">
        <v>531</v>
      </c>
      <c r="M154" s="11" t="s">
        <v>1364</v>
      </c>
      <c r="O154" s="11" t="s">
        <v>45</v>
      </c>
      <c r="P154" s="11" t="s">
        <v>69</v>
      </c>
      <c r="Q154" s="11" t="s">
        <v>532</v>
      </c>
      <c r="R154" s="11" t="s">
        <v>533</v>
      </c>
    </row>
    <row r="155" spans="1:18" x14ac:dyDescent="0.25">
      <c r="A155" s="11" t="s">
        <v>39</v>
      </c>
      <c r="D155" s="11" t="s">
        <v>104</v>
      </c>
      <c r="E155" s="11" t="s">
        <v>94</v>
      </c>
      <c r="F155" s="11" t="s">
        <v>94</v>
      </c>
      <c r="G155" s="11" t="s">
        <v>86</v>
      </c>
      <c r="H155" s="11" t="s">
        <v>54</v>
      </c>
      <c r="I155" s="11" t="s">
        <v>55</v>
      </c>
      <c r="J155" s="11" t="s">
        <v>9</v>
      </c>
      <c r="K155" s="11" t="s">
        <v>136</v>
      </c>
      <c r="L155" s="11" t="s">
        <v>534</v>
      </c>
      <c r="M155" s="11" t="s">
        <v>1365</v>
      </c>
      <c r="O155" s="11" t="s">
        <v>45</v>
      </c>
      <c r="P155" s="11" t="s">
        <v>69</v>
      </c>
      <c r="Q155" s="11" t="s">
        <v>535</v>
      </c>
      <c r="R155" s="11" t="s">
        <v>536</v>
      </c>
    </row>
    <row r="156" spans="1:18" x14ac:dyDescent="0.25">
      <c r="A156" s="11" t="s">
        <v>39</v>
      </c>
      <c r="D156" s="11" t="s">
        <v>99</v>
      </c>
      <c r="E156" s="11" t="s">
        <v>94</v>
      </c>
      <c r="F156" s="11" t="s">
        <v>94</v>
      </c>
      <c r="H156" s="11" t="s">
        <v>537</v>
      </c>
      <c r="I156" s="11" t="s">
        <v>538</v>
      </c>
      <c r="J156" s="11" t="s">
        <v>9</v>
      </c>
      <c r="K156" s="11" t="s">
        <v>136</v>
      </c>
      <c r="L156" s="11" t="s">
        <v>539</v>
      </c>
      <c r="M156" s="11" t="s">
        <v>1366</v>
      </c>
      <c r="O156" s="11" t="s">
        <v>45</v>
      </c>
      <c r="P156" s="11" t="s">
        <v>69</v>
      </c>
      <c r="Q156" s="11" t="s">
        <v>540</v>
      </c>
      <c r="R156" s="11" t="s">
        <v>541</v>
      </c>
    </row>
    <row r="157" spans="1:18" x14ac:dyDescent="0.25">
      <c r="A157" s="11" t="s">
        <v>39</v>
      </c>
      <c r="D157" s="11" t="s">
        <v>1367</v>
      </c>
      <c r="E157" s="11" t="s">
        <v>94</v>
      </c>
      <c r="F157" s="11" t="s">
        <v>1368</v>
      </c>
      <c r="H157" s="11" t="s">
        <v>542</v>
      </c>
      <c r="I157" s="11" t="s">
        <v>543</v>
      </c>
      <c r="J157" s="11" t="s">
        <v>9</v>
      </c>
      <c r="K157" s="11" t="s">
        <v>166</v>
      </c>
      <c r="L157" s="11" t="s">
        <v>544</v>
      </c>
      <c r="M157" s="11" t="s">
        <v>1369</v>
      </c>
      <c r="O157" s="11" t="s">
        <v>45</v>
      </c>
      <c r="P157" s="11" t="s">
        <v>46</v>
      </c>
      <c r="Q157" s="11" t="s">
        <v>545</v>
      </c>
      <c r="R157" s="11" t="s">
        <v>265</v>
      </c>
    </row>
    <row r="158" spans="1:18" x14ac:dyDescent="0.25">
      <c r="A158" s="11" t="s">
        <v>39</v>
      </c>
      <c r="D158" s="11" t="s">
        <v>94</v>
      </c>
      <c r="E158" s="11" t="s">
        <v>94</v>
      </c>
      <c r="F158" s="11" t="s">
        <v>84</v>
      </c>
      <c r="G158" s="11" t="s">
        <v>86</v>
      </c>
      <c r="H158" s="11" t="s">
        <v>54</v>
      </c>
      <c r="I158" s="11" t="s">
        <v>55</v>
      </c>
      <c r="J158" s="11" t="s">
        <v>9</v>
      </c>
      <c r="K158" s="11" t="s">
        <v>136</v>
      </c>
      <c r="L158" s="11" t="s">
        <v>546</v>
      </c>
      <c r="M158" s="11" t="s">
        <v>1370</v>
      </c>
      <c r="O158" s="11" t="s">
        <v>45</v>
      </c>
      <c r="P158" s="11" t="s">
        <v>69</v>
      </c>
      <c r="Q158" s="11" t="s">
        <v>547</v>
      </c>
      <c r="R158" s="11" t="s">
        <v>548</v>
      </c>
    </row>
    <row r="159" spans="1:18" x14ac:dyDescent="0.25">
      <c r="A159" s="11" t="s">
        <v>39</v>
      </c>
      <c r="D159" s="11" t="s">
        <v>94</v>
      </c>
      <c r="E159" s="11" t="s">
        <v>94</v>
      </c>
      <c r="F159" s="11" t="s">
        <v>97</v>
      </c>
      <c r="H159" s="11" t="s">
        <v>537</v>
      </c>
      <c r="I159" s="11" t="s">
        <v>538</v>
      </c>
      <c r="J159" s="11" t="s">
        <v>9</v>
      </c>
      <c r="K159" s="11" t="s">
        <v>136</v>
      </c>
      <c r="L159" s="11" t="s">
        <v>549</v>
      </c>
      <c r="M159" s="11" t="s">
        <v>1371</v>
      </c>
      <c r="O159" s="11" t="s">
        <v>45</v>
      </c>
      <c r="P159" s="11" t="s">
        <v>69</v>
      </c>
      <c r="Q159" s="11" t="s">
        <v>550</v>
      </c>
      <c r="R159" s="11" t="s">
        <v>551</v>
      </c>
    </row>
    <row r="160" spans="1:18" x14ac:dyDescent="0.25">
      <c r="A160" s="11" t="s">
        <v>39</v>
      </c>
      <c r="D160" s="11" t="s">
        <v>101</v>
      </c>
      <c r="E160" s="11" t="s">
        <v>94</v>
      </c>
      <c r="F160" s="11" t="s">
        <v>99</v>
      </c>
      <c r="H160" s="11" t="s">
        <v>537</v>
      </c>
      <c r="I160" s="11" t="s">
        <v>538</v>
      </c>
      <c r="J160" s="11" t="s">
        <v>9</v>
      </c>
      <c r="K160" s="11" t="s">
        <v>136</v>
      </c>
      <c r="L160" s="11" t="s">
        <v>552</v>
      </c>
      <c r="M160" s="11" t="s">
        <v>1372</v>
      </c>
      <c r="O160" s="11" t="s">
        <v>45</v>
      </c>
      <c r="P160" s="11" t="s">
        <v>69</v>
      </c>
      <c r="Q160" s="11" t="s">
        <v>553</v>
      </c>
      <c r="R160" s="11" t="s">
        <v>554</v>
      </c>
    </row>
    <row r="161" spans="1:18" x14ac:dyDescent="0.25">
      <c r="A161" s="11" t="s">
        <v>39</v>
      </c>
      <c r="D161" s="11" t="s">
        <v>94</v>
      </c>
      <c r="E161" s="11" t="s">
        <v>94</v>
      </c>
      <c r="F161" s="11" t="s">
        <v>1220</v>
      </c>
      <c r="H161" s="11" t="s">
        <v>63</v>
      </c>
      <c r="I161" s="11" t="s">
        <v>64</v>
      </c>
      <c r="J161" s="11" t="s">
        <v>9</v>
      </c>
      <c r="K161" s="11" t="s">
        <v>136</v>
      </c>
      <c r="L161" s="11" t="s">
        <v>555</v>
      </c>
      <c r="M161" s="11" t="s">
        <v>1373</v>
      </c>
      <c r="O161" s="11" t="s">
        <v>45</v>
      </c>
      <c r="P161" s="11" t="s">
        <v>46</v>
      </c>
      <c r="Q161" s="11" t="s">
        <v>556</v>
      </c>
      <c r="R161" s="11" t="s">
        <v>557</v>
      </c>
    </row>
    <row r="162" spans="1:18" x14ac:dyDescent="0.25">
      <c r="A162" s="11" t="s">
        <v>39</v>
      </c>
      <c r="D162" s="11" t="s">
        <v>99</v>
      </c>
      <c r="E162" s="11" t="s">
        <v>94</v>
      </c>
      <c r="F162" s="11" t="s">
        <v>94</v>
      </c>
      <c r="H162" s="11" t="s">
        <v>63</v>
      </c>
      <c r="I162" s="11" t="s">
        <v>64</v>
      </c>
      <c r="J162" s="11" t="s">
        <v>9</v>
      </c>
      <c r="K162" s="11" t="s">
        <v>136</v>
      </c>
      <c r="L162" s="11" t="s">
        <v>558</v>
      </c>
      <c r="M162" s="11" t="s">
        <v>1374</v>
      </c>
      <c r="O162" s="11" t="s">
        <v>45</v>
      </c>
      <c r="P162" s="11" t="s">
        <v>69</v>
      </c>
      <c r="Q162" s="11" t="s">
        <v>559</v>
      </c>
      <c r="R162" s="11" t="s">
        <v>560</v>
      </c>
    </row>
    <row r="163" spans="1:18" x14ac:dyDescent="0.25">
      <c r="A163" s="11" t="s">
        <v>39</v>
      </c>
      <c r="D163" s="11" t="s">
        <v>94</v>
      </c>
      <c r="E163" s="11" t="s">
        <v>94</v>
      </c>
      <c r="F163" s="11" t="s">
        <v>1220</v>
      </c>
      <c r="G163" s="11" t="s">
        <v>1250</v>
      </c>
      <c r="H163" s="11" t="s">
        <v>221</v>
      </c>
      <c r="I163" s="11" t="s">
        <v>222</v>
      </c>
      <c r="J163" s="11" t="s">
        <v>9</v>
      </c>
      <c r="K163" s="11" t="s">
        <v>136</v>
      </c>
      <c r="L163" s="11" t="s">
        <v>561</v>
      </c>
      <c r="M163" s="11" t="s">
        <v>1375</v>
      </c>
      <c r="O163" s="11" t="s">
        <v>45</v>
      </c>
      <c r="P163" s="11" t="s">
        <v>46</v>
      </c>
      <c r="Q163" s="11" t="s">
        <v>562</v>
      </c>
      <c r="R163" s="11" t="s">
        <v>563</v>
      </c>
    </row>
    <row r="164" spans="1:18" x14ac:dyDescent="0.25">
      <c r="A164" s="11" t="s">
        <v>39</v>
      </c>
      <c r="D164" s="11" t="s">
        <v>94</v>
      </c>
      <c r="E164" s="11" t="s">
        <v>94</v>
      </c>
      <c r="F164" s="11" t="s">
        <v>1289</v>
      </c>
      <c r="H164" s="11" t="s">
        <v>63</v>
      </c>
      <c r="I164" s="11" t="s">
        <v>64</v>
      </c>
      <c r="J164" s="11" t="s">
        <v>9</v>
      </c>
      <c r="K164" s="11" t="s">
        <v>137</v>
      </c>
      <c r="L164" s="11" t="s">
        <v>564</v>
      </c>
      <c r="M164" s="11" t="s">
        <v>102</v>
      </c>
      <c r="O164" s="11" t="s">
        <v>45</v>
      </c>
      <c r="P164" s="11" t="s">
        <v>46</v>
      </c>
      <c r="Q164" s="11" t="s">
        <v>565</v>
      </c>
      <c r="R164" s="11" t="s">
        <v>566</v>
      </c>
    </row>
    <row r="165" spans="1:18" x14ac:dyDescent="0.25">
      <c r="A165" s="11" t="s">
        <v>39</v>
      </c>
      <c r="D165" s="11" t="s">
        <v>1376</v>
      </c>
      <c r="E165" s="11" t="s">
        <v>94</v>
      </c>
      <c r="F165" s="11" t="s">
        <v>84</v>
      </c>
      <c r="H165" s="11" t="s">
        <v>542</v>
      </c>
      <c r="I165" s="11" t="s">
        <v>543</v>
      </c>
      <c r="J165" s="11" t="s">
        <v>9</v>
      </c>
      <c r="K165" s="11" t="s">
        <v>166</v>
      </c>
      <c r="L165" s="11" t="s">
        <v>567</v>
      </c>
      <c r="M165" s="11" t="s">
        <v>1377</v>
      </c>
      <c r="O165" s="11" t="s">
        <v>45</v>
      </c>
      <c r="P165" s="11" t="s">
        <v>46</v>
      </c>
      <c r="Q165" s="11" t="s">
        <v>568</v>
      </c>
      <c r="R165" s="11" t="s">
        <v>569</v>
      </c>
    </row>
    <row r="166" spans="1:18" x14ac:dyDescent="0.25">
      <c r="A166" s="11" t="s">
        <v>39</v>
      </c>
      <c r="D166" s="11" t="s">
        <v>99</v>
      </c>
      <c r="E166" s="11" t="s">
        <v>94</v>
      </c>
      <c r="F166" s="11" t="s">
        <v>1289</v>
      </c>
      <c r="H166" s="11" t="s">
        <v>63</v>
      </c>
      <c r="I166" s="11" t="s">
        <v>64</v>
      </c>
      <c r="J166" s="11" t="s">
        <v>9</v>
      </c>
      <c r="K166" s="11" t="s">
        <v>137</v>
      </c>
      <c r="L166" s="11" t="s">
        <v>570</v>
      </c>
      <c r="M166" s="11" t="s">
        <v>1378</v>
      </c>
      <c r="O166" s="11" t="s">
        <v>45</v>
      </c>
      <c r="P166" s="11" t="s">
        <v>46</v>
      </c>
      <c r="Q166" s="11" t="s">
        <v>571</v>
      </c>
      <c r="R166" s="11" t="s">
        <v>572</v>
      </c>
    </row>
    <row r="167" spans="1:18" x14ac:dyDescent="0.25">
      <c r="A167" s="11" t="s">
        <v>39</v>
      </c>
      <c r="D167" s="11" t="s">
        <v>99</v>
      </c>
      <c r="E167" s="11" t="s">
        <v>94</v>
      </c>
      <c r="F167" s="11" t="s">
        <v>94</v>
      </c>
      <c r="G167" s="11" t="s">
        <v>1250</v>
      </c>
      <c r="H167" s="11" t="s">
        <v>221</v>
      </c>
      <c r="I167" s="11" t="s">
        <v>222</v>
      </c>
      <c r="J167" s="11" t="s">
        <v>9</v>
      </c>
      <c r="K167" s="11" t="s">
        <v>136</v>
      </c>
      <c r="L167" s="11" t="s">
        <v>573</v>
      </c>
      <c r="M167" s="11" t="s">
        <v>1379</v>
      </c>
      <c r="O167" s="11" t="s">
        <v>45</v>
      </c>
      <c r="P167" s="11" t="s">
        <v>69</v>
      </c>
      <c r="Q167" s="11" t="s">
        <v>574</v>
      </c>
      <c r="R167" s="11" t="s">
        <v>575</v>
      </c>
    </row>
    <row r="168" spans="1:18" x14ac:dyDescent="0.25">
      <c r="A168" s="11" t="s">
        <v>39</v>
      </c>
      <c r="D168" s="11" t="s">
        <v>1510</v>
      </c>
      <c r="E168" s="11" t="s">
        <v>94</v>
      </c>
      <c r="F168" s="11" t="s">
        <v>1510</v>
      </c>
      <c r="H168" s="11" t="s">
        <v>1645</v>
      </c>
      <c r="I168" s="11" t="s">
        <v>1646</v>
      </c>
      <c r="J168" s="11" t="s">
        <v>45</v>
      </c>
      <c r="K168" s="11" t="s">
        <v>137</v>
      </c>
      <c r="L168" s="11" t="s">
        <v>1647</v>
      </c>
      <c r="M168" s="11" t="s">
        <v>2200</v>
      </c>
      <c r="O168" s="11" t="s">
        <v>45</v>
      </c>
      <c r="P168" s="11" t="s">
        <v>319</v>
      </c>
      <c r="Q168" s="11" t="s">
        <v>1648</v>
      </c>
      <c r="R168" s="11" t="s">
        <v>1649</v>
      </c>
    </row>
    <row r="169" spans="1:18" x14ac:dyDescent="0.25">
      <c r="A169" s="11" t="s">
        <v>39</v>
      </c>
      <c r="D169" s="11" t="s">
        <v>1510</v>
      </c>
      <c r="E169" s="11" t="s">
        <v>94</v>
      </c>
      <c r="F169" s="11" t="s">
        <v>1510</v>
      </c>
      <c r="H169" s="11" t="s">
        <v>1645</v>
      </c>
      <c r="I169" s="11" t="s">
        <v>1646</v>
      </c>
      <c r="J169" s="11" t="s">
        <v>45</v>
      </c>
      <c r="K169" s="11" t="s">
        <v>137</v>
      </c>
      <c r="L169" s="11" t="s">
        <v>1650</v>
      </c>
      <c r="M169" s="11" t="s">
        <v>2200</v>
      </c>
      <c r="O169" s="11" t="s">
        <v>45</v>
      </c>
      <c r="P169" s="11" t="s">
        <v>319</v>
      </c>
      <c r="Q169" s="11" t="s">
        <v>1648</v>
      </c>
      <c r="R169" s="11" t="s">
        <v>1649</v>
      </c>
    </row>
    <row r="170" spans="1:18" x14ac:dyDescent="0.25">
      <c r="A170" s="11" t="s">
        <v>39</v>
      </c>
      <c r="D170" s="11" t="s">
        <v>2201</v>
      </c>
      <c r="E170" s="11" t="s">
        <v>94</v>
      </c>
      <c r="F170" s="11" t="s">
        <v>2201</v>
      </c>
      <c r="H170" s="11" t="s">
        <v>1651</v>
      </c>
      <c r="I170" s="11" t="s">
        <v>1652</v>
      </c>
      <c r="J170" s="11" t="s">
        <v>45</v>
      </c>
      <c r="K170" s="11" t="s">
        <v>137</v>
      </c>
      <c r="L170" s="11" t="s">
        <v>1653</v>
      </c>
      <c r="M170" s="11" t="s">
        <v>2202</v>
      </c>
      <c r="O170" s="11" t="s">
        <v>45</v>
      </c>
      <c r="P170" s="11" t="s">
        <v>319</v>
      </c>
      <c r="Q170" s="11" t="s">
        <v>1654</v>
      </c>
      <c r="R170" s="11" t="s">
        <v>1655</v>
      </c>
    </row>
    <row r="171" spans="1:18" x14ac:dyDescent="0.25">
      <c r="A171" s="11" t="s">
        <v>39</v>
      </c>
      <c r="D171" s="11" t="s">
        <v>2203</v>
      </c>
      <c r="E171" s="11" t="s">
        <v>94</v>
      </c>
      <c r="F171" s="11" t="s">
        <v>2203</v>
      </c>
      <c r="H171" s="11" t="s">
        <v>1651</v>
      </c>
      <c r="I171" s="11" t="s">
        <v>1652</v>
      </c>
      <c r="J171" s="11" t="s">
        <v>45</v>
      </c>
      <c r="K171" s="11" t="s">
        <v>137</v>
      </c>
      <c r="L171" s="11" t="s">
        <v>1656</v>
      </c>
      <c r="M171" s="11" t="s">
        <v>2202</v>
      </c>
      <c r="O171" s="11" t="s">
        <v>45</v>
      </c>
      <c r="P171" s="11" t="s">
        <v>319</v>
      </c>
      <c r="Q171" s="11" t="s">
        <v>1657</v>
      </c>
      <c r="R171" s="11" t="s">
        <v>1658</v>
      </c>
    </row>
    <row r="172" spans="1:18" x14ac:dyDescent="0.25">
      <c r="A172" s="11" t="s">
        <v>39</v>
      </c>
      <c r="D172" s="11" t="s">
        <v>2204</v>
      </c>
      <c r="E172" s="11" t="s">
        <v>94</v>
      </c>
      <c r="F172" s="11" t="s">
        <v>2204</v>
      </c>
      <c r="H172" s="11" t="s">
        <v>1651</v>
      </c>
      <c r="I172" s="11" t="s">
        <v>1652</v>
      </c>
      <c r="J172" s="11" t="s">
        <v>45</v>
      </c>
      <c r="K172" s="11" t="s">
        <v>137</v>
      </c>
      <c r="L172" s="11" t="s">
        <v>1659</v>
      </c>
      <c r="M172" s="11" t="s">
        <v>2202</v>
      </c>
      <c r="O172" s="11" t="s">
        <v>45</v>
      </c>
      <c r="P172" s="11" t="s">
        <v>319</v>
      </c>
      <c r="Q172" s="11" t="s">
        <v>1660</v>
      </c>
      <c r="R172" s="11" t="s">
        <v>1661</v>
      </c>
    </row>
    <row r="173" spans="1:18" x14ac:dyDescent="0.25">
      <c r="A173" s="11" t="s">
        <v>39</v>
      </c>
      <c r="D173" s="11" t="s">
        <v>99</v>
      </c>
      <c r="E173" s="11" t="s">
        <v>94</v>
      </c>
      <c r="F173" s="11" t="s">
        <v>94</v>
      </c>
      <c r="G173" s="11" t="s">
        <v>86</v>
      </c>
      <c r="H173" s="11" t="s">
        <v>54</v>
      </c>
      <c r="I173" s="11" t="s">
        <v>55</v>
      </c>
      <c r="J173" s="11" t="s">
        <v>9</v>
      </c>
      <c r="K173" s="11" t="s">
        <v>136</v>
      </c>
      <c r="L173" s="11" t="s">
        <v>576</v>
      </c>
      <c r="M173" s="11" t="s">
        <v>1380</v>
      </c>
      <c r="O173" s="11" t="s">
        <v>45</v>
      </c>
      <c r="P173" s="11" t="s">
        <v>69</v>
      </c>
      <c r="Q173" s="11" t="s">
        <v>577</v>
      </c>
      <c r="R173" s="11" t="s">
        <v>578</v>
      </c>
    </row>
    <row r="174" spans="1:18" x14ac:dyDescent="0.25">
      <c r="A174" s="11" t="s">
        <v>39</v>
      </c>
      <c r="D174" s="11" t="s">
        <v>106</v>
      </c>
      <c r="E174" s="11" t="s">
        <v>94</v>
      </c>
      <c r="F174" s="11" t="s">
        <v>84</v>
      </c>
      <c r="G174" s="11" t="s">
        <v>86</v>
      </c>
      <c r="H174" s="11" t="s">
        <v>54</v>
      </c>
      <c r="I174" s="11" t="s">
        <v>55</v>
      </c>
      <c r="J174" s="11" t="s">
        <v>9</v>
      </c>
      <c r="K174" s="11" t="s">
        <v>136</v>
      </c>
      <c r="L174" s="11" t="s">
        <v>579</v>
      </c>
      <c r="M174" s="11" t="s">
        <v>1381</v>
      </c>
      <c r="O174" s="11" t="s">
        <v>45</v>
      </c>
      <c r="P174" s="11" t="s">
        <v>69</v>
      </c>
      <c r="Q174" s="11" t="s">
        <v>580</v>
      </c>
      <c r="R174" s="11" t="s">
        <v>581</v>
      </c>
    </row>
    <row r="175" spans="1:18" x14ac:dyDescent="0.25">
      <c r="A175" s="11" t="s">
        <v>39</v>
      </c>
      <c r="D175" s="11" t="s">
        <v>1382</v>
      </c>
      <c r="E175" s="11" t="s">
        <v>94</v>
      </c>
      <c r="F175" s="11" t="s">
        <v>1383</v>
      </c>
      <c r="H175" s="11" t="s">
        <v>582</v>
      </c>
      <c r="I175" s="11" t="s">
        <v>583</v>
      </c>
      <c r="J175" s="11" t="s">
        <v>9</v>
      </c>
      <c r="K175" s="11" t="s">
        <v>136</v>
      </c>
      <c r="L175" s="11" t="s">
        <v>584</v>
      </c>
      <c r="M175" s="11" t="s">
        <v>1384</v>
      </c>
      <c r="O175" s="11" t="s">
        <v>45</v>
      </c>
      <c r="P175" s="11" t="s">
        <v>46</v>
      </c>
      <c r="Q175" s="11" t="s">
        <v>585</v>
      </c>
      <c r="R175" s="11" t="s">
        <v>586</v>
      </c>
    </row>
    <row r="176" spans="1:18" x14ac:dyDescent="0.25">
      <c r="A176" s="11" t="s">
        <v>39</v>
      </c>
      <c r="D176" s="11" t="s">
        <v>1318</v>
      </c>
      <c r="E176" s="11" t="s">
        <v>94</v>
      </c>
      <c r="F176" s="11" t="s">
        <v>84</v>
      </c>
      <c r="H176" s="11" t="s">
        <v>587</v>
      </c>
      <c r="I176" s="11" t="s">
        <v>588</v>
      </c>
      <c r="J176" s="11" t="s">
        <v>9</v>
      </c>
      <c r="K176" s="11" t="s">
        <v>136</v>
      </c>
      <c r="L176" s="11" t="s">
        <v>589</v>
      </c>
      <c r="M176" s="11" t="s">
        <v>1385</v>
      </c>
      <c r="O176" s="11" t="s">
        <v>45</v>
      </c>
      <c r="P176" s="11" t="s">
        <v>69</v>
      </c>
      <c r="Q176" s="11" t="s">
        <v>590</v>
      </c>
      <c r="R176" s="11" t="s">
        <v>591</v>
      </c>
    </row>
    <row r="177" spans="1:18" x14ac:dyDescent="0.25">
      <c r="A177" s="11" t="s">
        <v>39</v>
      </c>
      <c r="D177" s="11" t="s">
        <v>2205</v>
      </c>
      <c r="E177" s="11" t="s">
        <v>94</v>
      </c>
      <c r="F177" s="11" t="s">
        <v>2205</v>
      </c>
      <c r="H177" s="11" t="s">
        <v>1651</v>
      </c>
      <c r="I177" s="11" t="s">
        <v>1652</v>
      </c>
      <c r="J177" s="11" t="s">
        <v>45</v>
      </c>
      <c r="K177" s="11" t="s">
        <v>137</v>
      </c>
      <c r="L177" s="11" t="s">
        <v>1662</v>
      </c>
      <c r="M177" s="11" t="s">
        <v>2202</v>
      </c>
      <c r="O177" s="11" t="s">
        <v>45</v>
      </c>
      <c r="P177" s="11" t="s">
        <v>319</v>
      </c>
      <c r="Q177" s="11" t="s">
        <v>1663</v>
      </c>
      <c r="R177" s="11" t="s">
        <v>1664</v>
      </c>
    </row>
    <row r="178" spans="1:18" x14ac:dyDescent="0.25">
      <c r="A178" s="11" t="s">
        <v>39</v>
      </c>
      <c r="D178" s="11" t="s">
        <v>110</v>
      </c>
      <c r="E178" s="11" t="s">
        <v>94</v>
      </c>
      <c r="F178" s="11" t="s">
        <v>1220</v>
      </c>
      <c r="G178" s="11" t="s">
        <v>130</v>
      </c>
      <c r="H178" s="11" t="s">
        <v>72</v>
      </c>
      <c r="I178" s="11" t="s">
        <v>73</v>
      </c>
      <c r="J178" s="11" t="s">
        <v>9</v>
      </c>
      <c r="K178" s="11" t="s">
        <v>136</v>
      </c>
      <c r="L178" s="11" t="s">
        <v>592</v>
      </c>
      <c r="M178" s="11" t="s">
        <v>1386</v>
      </c>
      <c r="O178" s="11" t="s">
        <v>45</v>
      </c>
      <c r="P178" s="11" t="s">
        <v>46</v>
      </c>
      <c r="Q178" s="11" t="s">
        <v>593</v>
      </c>
      <c r="R178" s="11" t="s">
        <v>594</v>
      </c>
    </row>
    <row r="179" spans="1:18" x14ac:dyDescent="0.25">
      <c r="A179" s="11" t="s">
        <v>39</v>
      </c>
      <c r="D179" s="11" t="s">
        <v>2206</v>
      </c>
      <c r="E179" s="11" t="s">
        <v>94</v>
      </c>
      <c r="F179" s="11" t="s">
        <v>2206</v>
      </c>
      <c r="H179" s="11" t="s">
        <v>1651</v>
      </c>
      <c r="I179" s="11" t="s">
        <v>1652</v>
      </c>
      <c r="J179" s="11" t="s">
        <v>45</v>
      </c>
      <c r="K179" s="11" t="s">
        <v>137</v>
      </c>
      <c r="L179" s="11" t="s">
        <v>1665</v>
      </c>
      <c r="M179" s="11" t="s">
        <v>2202</v>
      </c>
      <c r="O179" s="11" t="s">
        <v>45</v>
      </c>
      <c r="P179" s="11" t="s">
        <v>319</v>
      </c>
      <c r="Q179" s="11" t="s">
        <v>1666</v>
      </c>
      <c r="R179" s="11" t="s">
        <v>1667</v>
      </c>
    </row>
    <row r="180" spans="1:18" x14ac:dyDescent="0.25">
      <c r="A180" s="11" t="s">
        <v>39</v>
      </c>
      <c r="D180" s="11" t="s">
        <v>2206</v>
      </c>
      <c r="E180" s="11" t="s">
        <v>94</v>
      </c>
      <c r="F180" s="11" t="s">
        <v>2206</v>
      </c>
      <c r="H180" s="11" t="s">
        <v>1651</v>
      </c>
      <c r="I180" s="11" t="s">
        <v>1652</v>
      </c>
      <c r="J180" s="11" t="s">
        <v>45</v>
      </c>
      <c r="K180" s="11" t="s">
        <v>137</v>
      </c>
      <c r="L180" s="11" t="s">
        <v>1668</v>
      </c>
      <c r="M180" s="11" t="s">
        <v>2202</v>
      </c>
      <c r="O180" s="11" t="s">
        <v>45</v>
      </c>
      <c r="P180" s="11" t="s">
        <v>319</v>
      </c>
      <c r="Q180" s="11" t="s">
        <v>1669</v>
      </c>
      <c r="R180" s="11" t="s">
        <v>1670</v>
      </c>
    </row>
    <row r="181" spans="1:18" x14ac:dyDescent="0.25">
      <c r="A181" s="11" t="s">
        <v>39</v>
      </c>
      <c r="D181" s="11" t="s">
        <v>99</v>
      </c>
      <c r="E181" s="11" t="s">
        <v>94</v>
      </c>
      <c r="F181" s="11" t="s">
        <v>94</v>
      </c>
      <c r="H181" s="11" t="s">
        <v>587</v>
      </c>
      <c r="I181" s="11" t="s">
        <v>588</v>
      </c>
      <c r="J181" s="11" t="s">
        <v>9</v>
      </c>
      <c r="K181" s="11" t="s">
        <v>136</v>
      </c>
      <c r="L181" s="11" t="s">
        <v>595</v>
      </c>
      <c r="M181" s="11" t="s">
        <v>1387</v>
      </c>
      <c r="O181" s="11" t="s">
        <v>45</v>
      </c>
      <c r="P181" s="11" t="s">
        <v>69</v>
      </c>
      <c r="Q181" s="11" t="s">
        <v>596</v>
      </c>
      <c r="R181" s="11" t="s">
        <v>597</v>
      </c>
    </row>
    <row r="182" spans="1:18" x14ac:dyDescent="0.25">
      <c r="A182" s="11" t="s">
        <v>39</v>
      </c>
      <c r="D182" s="11" t="s">
        <v>99</v>
      </c>
      <c r="E182" s="11" t="s">
        <v>94</v>
      </c>
      <c r="F182" s="11" t="s">
        <v>94</v>
      </c>
      <c r="G182" s="11" t="s">
        <v>84</v>
      </c>
      <c r="H182" s="11" t="s">
        <v>65</v>
      </c>
      <c r="I182" s="11" t="s">
        <v>66</v>
      </c>
      <c r="J182" s="11" t="s">
        <v>9</v>
      </c>
      <c r="K182" s="11" t="s">
        <v>166</v>
      </c>
      <c r="L182" s="11" t="s">
        <v>598</v>
      </c>
      <c r="M182" s="11" t="s">
        <v>1388</v>
      </c>
      <c r="O182" s="11" t="s">
        <v>45</v>
      </c>
      <c r="P182" s="11" t="s">
        <v>69</v>
      </c>
      <c r="Q182" s="11" t="s">
        <v>599</v>
      </c>
      <c r="R182" s="11" t="s">
        <v>600</v>
      </c>
    </row>
    <row r="183" spans="1:18" x14ac:dyDescent="0.25">
      <c r="A183" s="11" t="s">
        <v>39</v>
      </c>
      <c r="D183" s="11" t="s">
        <v>1389</v>
      </c>
      <c r="E183" s="11" t="s">
        <v>94</v>
      </c>
      <c r="F183" s="11" t="s">
        <v>84</v>
      </c>
      <c r="H183" s="11" t="s">
        <v>601</v>
      </c>
      <c r="I183" s="11" t="s">
        <v>602</v>
      </c>
      <c r="J183" s="11" t="s">
        <v>9</v>
      </c>
      <c r="K183" s="11" t="s">
        <v>136</v>
      </c>
      <c r="L183" s="11" t="s">
        <v>603</v>
      </c>
      <c r="M183" s="11" t="s">
        <v>1390</v>
      </c>
      <c r="O183" s="11" t="s">
        <v>45</v>
      </c>
      <c r="P183" s="11" t="s">
        <v>69</v>
      </c>
      <c r="Q183" s="11" t="s">
        <v>604</v>
      </c>
      <c r="R183" s="11" t="s">
        <v>605</v>
      </c>
    </row>
    <row r="184" spans="1:18" x14ac:dyDescent="0.25">
      <c r="A184" s="11" t="s">
        <v>39</v>
      </c>
      <c r="D184" s="11" t="s">
        <v>99</v>
      </c>
      <c r="E184" s="11" t="s">
        <v>94</v>
      </c>
      <c r="F184" s="11" t="s">
        <v>94</v>
      </c>
      <c r="H184" s="11" t="s">
        <v>587</v>
      </c>
      <c r="I184" s="11" t="s">
        <v>588</v>
      </c>
      <c r="J184" s="11" t="s">
        <v>9</v>
      </c>
      <c r="K184" s="11" t="s">
        <v>136</v>
      </c>
      <c r="L184" s="11" t="s">
        <v>606</v>
      </c>
      <c r="M184" s="11" t="s">
        <v>1391</v>
      </c>
      <c r="O184" s="11" t="s">
        <v>45</v>
      </c>
      <c r="P184" s="11" t="s">
        <v>69</v>
      </c>
      <c r="Q184" s="11" t="s">
        <v>607</v>
      </c>
      <c r="R184" s="11" t="s">
        <v>608</v>
      </c>
    </row>
    <row r="185" spans="1:18" x14ac:dyDescent="0.25">
      <c r="A185" s="11" t="s">
        <v>39</v>
      </c>
      <c r="D185" s="11" t="s">
        <v>110</v>
      </c>
      <c r="E185" s="11" t="s">
        <v>94</v>
      </c>
      <c r="F185" s="11" t="s">
        <v>84</v>
      </c>
      <c r="H185" s="11" t="s">
        <v>609</v>
      </c>
      <c r="I185" s="11" t="s">
        <v>610</v>
      </c>
      <c r="J185" s="11" t="s">
        <v>9</v>
      </c>
      <c r="K185" s="11" t="s">
        <v>136</v>
      </c>
      <c r="L185" s="11" t="s">
        <v>611</v>
      </c>
      <c r="M185" s="11" t="s">
        <v>1392</v>
      </c>
      <c r="O185" s="11" t="s">
        <v>45</v>
      </c>
      <c r="P185" s="11" t="s">
        <v>69</v>
      </c>
      <c r="Q185" s="11" t="s">
        <v>612</v>
      </c>
      <c r="R185" s="11" t="s">
        <v>613</v>
      </c>
    </row>
    <row r="186" spans="1:18" x14ac:dyDescent="0.25">
      <c r="A186" s="11" t="s">
        <v>39</v>
      </c>
      <c r="D186" s="11" t="s">
        <v>99</v>
      </c>
      <c r="E186" s="11" t="s">
        <v>94</v>
      </c>
      <c r="F186" s="11" t="s">
        <v>94</v>
      </c>
      <c r="H186" s="11" t="s">
        <v>587</v>
      </c>
      <c r="I186" s="11" t="s">
        <v>588</v>
      </c>
      <c r="J186" s="11" t="s">
        <v>9</v>
      </c>
      <c r="K186" s="11" t="s">
        <v>136</v>
      </c>
      <c r="L186" s="11" t="s">
        <v>614</v>
      </c>
      <c r="M186" s="11" t="s">
        <v>1393</v>
      </c>
      <c r="O186" s="11" t="s">
        <v>45</v>
      </c>
      <c r="P186" s="11" t="s">
        <v>69</v>
      </c>
      <c r="Q186" s="11" t="s">
        <v>615</v>
      </c>
      <c r="R186" s="11" t="s">
        <v>616</v>
      </c>
    </row>
    <row r="187" spans="1:18" x14ac:dyDescent="0.25">
      <c r="A187" s="11" t="s">
        <v>39</v>
      </c>
      <c r="D187" s="11" t="s">
        <v>1510</v>
      </c>
      <c r="E187" s="11" t="s">
        <v>94</v>
      </c>
      <c r="F187" s="11" t="s">
        <v>1510</v>
      </c>
      <c r="H187" s="11" t="s">
        <v>1645</v>
      </c>
      <c r="I187" s="11" t="s">
        <v>1646</v>
      </c>
      <c r="J187" s="11" t="s">
        <v>45</v>
      </c>
      <c r="K187" s="11" t="s">
        <v>137</v>
      </c>
      <c r="L187" s="11" t="s">
        <v>1671</v>
      </c>
      <c r="M187" s="11" t="s">
        <v>1557</v>
      </c>
      <c r="O187" s="11" t="s">
        <v>45</v>
      </c>
      <c r="P187" s="11" t="s">
        <v>319</v>
      </c>
      <c r="Q187" s="11" t="s">
        <v>1648</v>
      </c>
      <c r="R187" s="11" t="s">
        <v>1649</v>
      </c>
    </row>
    <row r="188" spans="1:18" x14ac:dyDescent="0.25">
      <c r="A188" s="11" t="s">
        <v>39</v>
      </c>
      <c r="D188" s="11" t="s">
        <v>2207</v>
      </c>
      <c r="E188" s="11" t="s">
        <v>94</v>
      </c>
      <c r="F188" s="11" t="s">
        <v>2208</v>
      </c>
      <c r="H188" s="11" t="s">
        <v>783</v>
      </c>
      <c r="I188" s="11" t="s">
        <v>784</v>
      </c>
      <c r="J188" s="11" t="s">
        <v>45</v>
      </c>
      <c r="K188" s="11" t="s">
        <v>135</v>
      </c>
      <c r="L188" s="11" t="s">
        <v>1672</v>
      </c>
      <c r="M188" s="11" t="s">
        <v>2209</v>
      </c>
      <c r="O188" s="11" t="s">
        <v>45</v>
      </c>
      <c r="P188" s="11" t="s">
        <v>319</v>
      </c>
      <c r="Q188" s="11" t="s">
        <v>1673</v>
      </c>
      <c r="R188" s="11" t="s">
        <v>1674</v>
      </c>
    </row>
    <row r="189" spans="1:18" x14ac:dyDescent="0.25">
      <c r="A189" s="11" t="s">
        <v>39</v>
      </c>
      <c r="D189" s="11" t="s">
        <v>2210</v>
      </c>
      <c r="E189" s="11" t="s">
        <v>94</v>
      </c>
      <c r="F189" s="11" t="s">
        <v>2210</v>
      </c>
      <c r="H189" s="11" t="s">
        <v>1675</v>
      </c>
      <c r="I189" s="11" t="s">
        <v>1676</v>
      </c>
      <c r="J189" s="11" t="s">
        <v>45</v>
      </c>
      <c r="K189" s="11" t="s">
        <v>137</v>
      </c>
      <c r="L189" s="11" t="s">
        <v>1677</v>
      </c>
      <c r="M189" s="11" t="s">
        <v>2211</v>
      </c>
      <c r="O189" s="11" t="s">
        <v>45</v>
      </c>
      <c r="P189" s="11" t="s">
        <v>319</v>
      </c>
      <c r="Q189" s="11" t="s">
        <v>1678</v>
      </c>
      <c r="R189" s="11" t="s">
        <v>1679</v>
      </c>
    </row>
    <row r="190" spans="1:18" x14ac:dyDescent="0.25">
      <c r="A190" s="11" t="s">
        <v>39</v>
      </c>
      <c r="D190" s="11" t="s">
        <v>2212</v>
      </c>
      <c r="E190" s="11" t="s">
        <v>94</v>
      </c>
      <c r="F190" s="11" t="s">
        <v>2213</v>
      </c>
      <c r="H190" s="11" t="s">
        <v>1680</v>
      </c>
      <c r="I190" s="11" t="s">
        <v>1681</v>
      </c>
      <c r="J190" s="11" t="s">
        <v>45</v>
      </c>
      <c r="K190" s="11" t="s">
        <v>135</v>
      </c>
      <c r="L190" s="11" t="s">
        <v>1682</v>
      </c>
      <c r="M190" s="11" t="s">
        <v>2214</v>
      </c>
      <c r="O190" s="11" t="s">
        <v>45</v>
      </c>
      <c r="P190" s="11" t="s">
        <v>319</v>
      </c>
      <c r="Q190" s="11" t="s">
        <v>1683</v>
      </c>
      <c r="R190" s="11" t="s">
        <v>1684</v>
      </c>
    </row>
    <row r="191" spans="1:18" x14ac:dyDescent="0.25">
      <c r="A191" s="11" t="s">
        <v>39</v>
      </c>
      <c r="D191" s="11" t="s">
        <v>1510</v>
      </c>
      <c r="E191" s="11" t="s">
        <v>94</v>
      </c>
      <c r="F191" s="11" t="s">
        <v>1510</v>
      </c>
      <c r="H191" s="11" t="s">
        <v>1645</v>
      </c>
      <c r="I191" s="11" t="s">
        <v>1646</v>
      </c>
      <c r="J191" s="11" t="s">
        <v>45</v>
      </c>
      <c r="K191" s="11" t="s">
        <v>137</v>
      </c>
      <c r="L191" s="11" t="s">
        <v>1685</v>
      </c>
      <c r="M191" s="11" t="s">
        <v>2215</v>
      </c>
      <c r="O191" s="11" t="s">
        <v>45</v>
      </c>
      <c r="P191" s="11" t="s">
        <v>319</v>
      </c>
      <c r="Q191" s="11" t="s">
        <v>1648</v>
      </c>
      <c r="R191" s="11" t="s">
        <v>1649</v>
      </c>
    </row>
    <row r="192" spans="1:18" x14ac:dyDescent="0.25">
      <c r="A192" s="11" t="s">
        <v>39</v>
      </c>
      <c r="D192" s="11" t="s">
        <v>1394</v>
      </c>
      <c r="E192" s="11" t="s">
        <v>94</v>
      </c>
      <c r="F192" s="11" t="s">
        <v>118</v>
      </c>
      <c r="H192" s="11" t="s">
        <v>617</v>
      </c>
      <c r="I192" s="11" t="s">
        <v>618</v>
      </c>
      <c r="J192" s="11" t="s">
        <v>9</v>
      </c>
      <c r="K192" s="11" t="s">
        <v>136</v>
      </c>
      <c r="L192" s="11" t="s">
        <v>619</v>
      </c>
      <c r="M192" s="11" t="s">
        <v>1395</v>
      </c>
      <c r="O192" s="11" t="s">
        <v>45</v>
      </c>
      <c r="P192" s="11" t="s">
        <v>69</v>
      </c>
      <c r="Q192" s="11" t="s">
        <v>620</v>
      </c>
      <c r="R192" s="11" t="s">
        <v>621</v>
      </c>
    </row>
    <row r="193" spans="1:18" x14ac:dyDescent="0.25">
      <c r="A193" s="11" t="s">
        <v>39</v>
      </c>
      <c r="D193" s="11" t="s">
        <v>94</v>
      </c>
      <c r="E193" s="11" t="s">
        <v>94</v>
      </c>
      <c r="F193" s="11" t="s">
        <v>1289</v>
      </c>
      <c r="G193" s="11" t="s">
        <v>84</v>
      </c>
      <c r="H193" s="11" t="s">
        <v>65</v>
      </c>
      <c r="I193" s="11" t="s">
        <v>66</v>
      </c>
      <c r="J193" s="11" t="s">
        <v>9</v>
      </c>
      <c r="K193" s="11" t="s">
        <v>137</v>
      </c>
      <c r="L193" s="11" t="s">
        <v>622</v>
      </c>
      <c r="M193" s="11" t="s">
        <v>103</v>
      </c>
      <c r="O193" s="11" t="s">
        <v>45</v>
      </c>
      <c r="P193" s="11" t="s">
        <v>46</v>
      </c>
      <c r="Q193" s="11" t="s">
        <v>623</v>
      </c>
      <c r="R193" s="11" t="s">
        <v>624</v>
      </c>
    </row>
    <row r="194" spans="1:18" x14ac:dyDescent="0.25">
      <c r="A194" s="11" t="s">
        <v>39</v>
      </c>
      <c r="D194" s="11" t="s">
        <v>1396</v>
      </c>
      <c r="E194" s="11" t="s">
        <v>94</v>
      </c>
      <c r="F194" s="11" t="s">
        <v>84</v>
      </c>
      <c r="H194" s="11" t="s">
        <v>625</v>
      </c>
      <c r="I194" s="11" t="s">
        <v>626</v>
      </c>
      <c r="J194" s="11" t="s">
        <v>9</v>
      </c>
      <c r="K194" s="11" t="s">
        <v>136</v>
      </c>
      <c r="L194" s="11" t="s">
        <v>627</v>
      </c>
      <c r="M194" s="11" t="s">
        <v>1397</v>
      </c>
      <c r="O194" s="11" t="s">
        <v>45</v>
      </c>
      <c r="P194" s="11" t="s">
        <v>69</v>
      </c>
      <c r="Q194" s="11" t="s">
        <v>628</v>
      </c>
      <c r="R194" s="11" t="s">
        <v>629</v>
      </c>
    </row>
    <row r="195" spans="1:18" x14ac:dyDescent="0.25">
      <c r="A195" s="11" t="s">
        <v>39</v>
      </c>
      <c r="D195" s="11" t="s">
        <v>110</v>
      </c>
      <c r="E195" s="11" t="s">
        <v>94</v>
      </c>
      <c r="F195" s="11" t="s">
        <v>84</v>
      </c>
      <c r="H195" s="11" t="s">
        <v>609</v>
      </c>
      <c r="I195" s="11" t="s">
        <v>610</v>
      </c>
      <c r="J195" s="11" t="s">
        <v>9</v>
      </c>
      <c r="K195" s="11" t="s">
        <v>136</v>
      </c>
      <c r="L195" s="11" t="s">
        <v>630</v>
      </c>
      <c r="M195" s="11" t="s">
        <v>1398</v>
      </c>
      <c r="O195" s="11" t="s">
        <v>45</v>
      </c>
      <c r="P195" s="11" t="s">
        <v>69</v>
      </c>
      <c r="Q195" s="11" t="s">
        <v>631</v>
      </c>
      <c r="R195" s="11" t="s">
        <v>632</v>
      </c>
    </row>
    <row r="196" spans="1:18" x14ac:dyDescent="0.25">
      <c r="A196" s="11" t="s">
        <v>39</v>
      </c>
      <c r="D196" s="11" t="s">
        <v>1399</v>
      </c>
      <c r="E196" s="11" t="s">
        <v>94</v>
      </c>
      <c r="F196" s="11" t="s">
        <v>84</v>
      </c>
      <c r="H196" s="11" t="s">
        <v>633</v>
      </c>
      <c r="I196" s="11" t="s">
        <v>634</v>
      </c>
      <c r="J196" s="11" t="s">
        <v>9</v>
      </c>
      <c r="K196" s="11" t="s">
        <v>136</v>
      </c>
      <c r="L196" s="11" t="s">
        <v>635</v>
      </c>
      <c r="M196" s="11" t="s">
        <v>1398</v>
      </c>
      <c r="O196" s="11" t="s">
        <v>45</v>
      </c>
      <c r="P196" s="11" t="s">
        <v>69</v>
      </c>
      <c r="Q196" s="11" t="s">
        <v>636</v>
      </c>
      <c r="R196" s="11" t="s">
        <v>637</v>
      </c>
    </row>
    <row r="197" spans="1:18" x14ac:dyDescent="0.25">
      <c r="A197" s="11" t="s">
        <v>39</v>
      </c>
      <c r="D197" s="11" t="s">
        <v>2216</v>
      </c>
      <c r="E197" s="11" t="s">
        <v>94</v>
      </c>
      <c r="F197" s="11" t="s">
        <v>2217</v>
      </c>
      <c r="H197" s="11" t="s">
        <v>1680</v>
      </c>
      <c r="I197" s="11" t="s">
        <v>1681</v>
      </c>
      <c r="J197" s="11" t="s">
        <v>45</v>
      </c>
      <c r="K197" s="11" t="s">
        <v>135</v>
      </c>
      <c r="L197" s="11" t="s">
        <v>1686</v>
      </c>
      <c r="M197" s="11" t="s">
        <v>2218</v>
      </c>
      <c r="O197" s="11" t="s">
        <v>45</v>
      </c>
      <c r="P197" s="11" t="s">
        <v>319</v>
      </c>
      <c r="Q197" s="11" t="s">
        <v>1687</v>
      </c>
      <c r="R197" s="11" t="s">
        <v>1684</v>
      </c>
    </row>
    <row r="198" spans="1:18" x14ac:dyDescent="0.25">
      <c r="A198" s="11" t="s">
        <v>39</v>
      </c>
      <c r="D198" s="11" t="s">
        <v>2219</v>
      </c>
      <c r="E198" s="11" t="s">
        <v>94</v>
      </c>
      <c r="F198" s="11" t="s">
        <v>2220</v>
      </c>
      <c r="H198" s="11" t="s">
        <v>1680</v>
      </c>
      <c r="I198" s="11" t="s">
        <v>1681</v>
      </c>
      <c r="J198" s="11" t="s">
        <v>45</v>
      </c>
      <c r="K198" s="11" t="s">
        <v>135</v>
      </c>
      <c r="L198" s="11" t="s">
        <v>1688</v>
      </c>
      <c r="M198" s="11" t="s">
        <v>2221</v>
      </c>
      <c r="O198" s="11" t="s">
        <v>45</v>
      </c>
      <c r="P198" s="11" t="s">
        <v>319</v>
      </c>
      <c r="Q198" s="11" t="s">
        <v>1689</v>
      </c>
      <c r="R198" s="11" t="s">
        <v>1690</v>
      </c>
    </row>
    <row r="199" spans="1:18" x14ac:dyDescent="0.25">
      <c r="A199" s="11" t="s">
        <v>39</v>
      </c>
      <c r="D199" s="11" t="s">
        <v>2222</v>
      </c>
      <c r="E199" s="11" t="s">
        <v>94</v>
      </c>
      <c r="F199" s="11" t="s">
        <v>2205</v>
      </c>
      <c r="H199" s="11" t="s">
        <v>1680</v>
      </c>
      <c r="I199" s="11" t="s">
        <v>1681</v>
      </c>
      <c r="J199" s="11" t="s">
        <v>45</v>
      </c>
      <c r="K199" s="11" t="s">
        <v>135</v>
      </c>
      <c r="L199" s="11" t="s">
        <v>1691</v>
      </c>
      <c r="M199" s="11" t="s">
        <v>2223</v>
      </c>
      <c r="O199" s="11" t="s">
        <v>45</v>
      </c>
      <c r="P199" s="11" t="s">
        <v>319</v>
      </c>
      <c r="Q199" s="11" t="s">
        <v>1692</v>
      </c>
      <c r="R199" s="11" t="s">
        <v>1690</v>
      </c>
    </row>
    <row r="200" spans="1:18" x14ac:dyDescent="0.25">
      <c r="A200" s="11" t="s">
        <v>39</v>
      </c>
      <c r="D200" s="11" t="s">
        <v>2224</v>
      </c>
      <c r="E200" s="11" t="s">
        <v>94</v>
      </c>
      <c r="F200" s="11" t="s">
        <v>2224</v>
      </c>
      <c r="H200" s="11" t="s">
        <v>1680</v>
      </c>
      <c r="I200" s="11" t="s">
        <v>1681</v>
      </c>
      <c r="J200" s="11" t="s">
        <v>45</v>
      </c>
      <c r="K200" s="11" t="s">
        <v>135</v>
      </c>
      <c r="L200" s="11" t="s">
        <v>1693</v>
      </c>
      <c r="M200" s="11" t="s">
        <v>2225</v>
      </c>
      <c r="O200" s="11" t="s">
        <v>45</v>
      </c>
      <c r="P200" s="11" t="s">
        <v>319</v>
      </c>
      <c r="Q200" s="11" t="s">
        <v>1694</v>
      </c>
      <c r="R200" s="11" t="s">
        <v>1690</v>
      </c>
    </row>
    <row r="201" spans="1:18" x14ac:dyDescent="0.25">
      <c r="A201" s="11" t="s">
        <v>39</v>
      </c>
      <c r="D201" s="11" t="s">
        <v>2226</v>
      </c>
      <c r="E201" s="11" t="s">
        <v>94</v>
      </c>
      <c r="F201" s="11" t="s">
        <v>2227</v>
      </c>
      <c r="H201" s="11" t="s">
        <v>1680</v>
      </c>
      <c r="I201" s="11" t="s">
        <v>1681</v>
      </c>
      <c r="J201" s="11" t="s">
        <v>45</v>
      </c>
      <c r="K201" s="11" t="s">
        <v>135</v>
      </c>
      <c r="L201" s="11" t="s">
        <v>1695</v>
      </c>
      <c r="M201" s="11" t="s">
        <v>2228</v>
      </c>
      <c r="O201" s="11" t="s">
        <v>45</v>
      </c>
      <c r="P201" s="11" t="s">
        <v>319</v>
      </c>
      <c r="Q201" s="11" t="s">
        <v>1696</v>
      </c>
      <c r="R201" s="11" t="s">
        <v>1690</v>
      </c>
    </row>
    <row r="202" spans="1:18" x14ac:dyDescent="0.25">
      <c r="A202" s="11" t="s">
        <v>39</v>
      </c>
      <c r="D202" s="11" t="s">
        <v>2229</v>
      </c>
      <c r="E202" s="11" t="s">
        <v>94</v>
      </c>
      <c r="F202" s="11" t="s">
        <v>2224</v>
      </c>
      <c r="H202" s="11" t="s">
        <v>1680</v>
      </c>
      <c r="I202" s="11" t="s">
        <v>1681</v>
      </c>
      <c r="J202" s="11" t="s">
        <v>45</v>
      </c>
      <c r="K202" s="11" t="s">
        <v>135</v>
      </c>
      <c r="L202" s="11" t="s">
        <v>1697</v>
      </c>
      <c r="M202" s="11" t="s">
        <v>2230</v>
      </c>
      <c r="O202" s="11" t="s">
        <v>45</v>
      </c>
      <c r="P202" s="11" t="s">
        <v>319</v>
      </c>
      <c r="Q202" s="11" t="s">
        <v>1698</v>
      </c>
      <c r="R202" s="11" t="s">
        <v>1690</v>
      </c>
    </row>
    <row r="203" spans="1:18" x14ac:dyDescent="0.25">
      <c r="A203" s="11" t="s">
        <v>39</v>
      </c>
      <c r="D203" s="11" t="s">
        <v>2219</v>
      </c>
      <c r="E203" s="11" t="s">
        <v>94</v>
      </c>
      <c r="F203" s="11" t="s">
        <v>2220</v>
      </c>
      <c r="H203" s="11" t="s">
        <v>1680</v>
      </c>
      <c r="I203" s="11" t="s">
        <v>1681</v>
      </c>
      <c r="J203" s="11" t="s">
        <v>45</v>
      </c>
      <c r="K203" s="11" t="s">
        <v>135</v>
      </c>
      <c r="L203" s="11" t="s">
        <v>1699</v>
      </c>
      <c r="M203" s="11" t="s">
        <v>2231</v>
      </c>
      <c r="O203" s="11" t="s">
        <v>45</v>
      </c>
      <c r="P203" s="11" t="s">
        <v>319</v>
      </c>
      <c r="Q203" s="11" t="s">
        <v>1700</v>
      </c>
      <c r="R203" s="11" t="s">
        <v>1690</v>
      </c>
    </row>
    <row r="204" spans="1:18" x14ac:dyDescent="0.25">
      <c r="A204" s="11" t="s">
        <v>39</v>
      </c>
      <c r="D204" s="11" t="s">
        <v>110</v>
      </c>
      <c r="E204" s="11" t="s">
        <v>94</v>
      </c>
      <c r="F204" s="11" t="s">
        <v>84</v>
      </c>
      <c r="H204" s="11" t="s">
        <v>638</v>
      </c>
      <c r="I204" s="11" t="s">
        <v>639</v>
      </c>
      <c r="J204" s="11" t="s">
        <v>9</v>
      </c>
      <c r="K204" s="11" t="s">
        <v>136</v>
      </c>
      <c r="L204" s="11" t="s">
        <v>640</v>
      </c>
      <c r="M204" s="11" t="s">
        <v>1400</v>
      </c>
      <c r="O204" s="11" t="s">
        <v>45</v>
      </c>
      <c r="P204" s="11" t="s">
        <v>69</v>
      </c>
      <c r="Q204" s="11" t="s">
        <v>641</v>
      </c>
      <c r="R204" s="11" t="s">
        <v>642</v>
      </c>
    </row>
    <row r="205" spans="1:18" x14ac:dyDescent="0.25">
      <c r="A205" s="11" t="s">
        <v>39</v>
      </c>
      <c r="D205" s="11" t="s">
        <v>101</v>
      </c>
      <c r="E205" s="11" t="s">
        <v>94</v>
      </c>
      <c r="F205" s="11" t="s">
        <v>99</v>
      </c>
      <c r="H205" s="11" t="s">
        <v>518</v>
      </c>
      <c r="I205" s="11" t="s">
        <v>519</v>
      </c>
      <c r="J205" s="11" t="s">
        <v>9</v>
      </c>
      <c r="K205" s="11" t="s">
        <v>166</v>
      </c>
      <c r="L205" s="11" t="s">
        <v>643</v>
      </c>
      <c r="M205" s="11" t="s">
        <v>1400</v>
      </c>
      <c r="O205" s="11" t="s">
        <v>45</v>
      </c>
      <c r="P205" s="11" t="s">
        <v>69</v>
      </c>
      <c r="Q205" s="11" t="s">
        <v>644</v>
      </c>
      <c r="R205" s="11" t="s">
        <v>645</v>
      </c>
    </row>
    <row r="206" spans="1:18" x14ac:dyDescent="0.25">
      <c r="A206" s="11" t="s">
        <v>39</v>
      </c>
      <c r="D206" s="11" t="s">
        <v>1291</v>
      </c>
      <c r="E206" s="11" t="s">
        <v>94</v>
      </c>
      <c r="F206" s="11" t="s">
        <v>1487</v>
      </c>
      <c r="H206" s="11" t="s">
        <v>1701</v>
      </c>
      <c r="I206" s="11" t="s">
        <v>1702</v>
      </c>
      <c r="J206" s="11" t="s">
        <v>45</v>
      </c>
      <c r="K206" s="11" t="s">
        <v>135</v>
      </c>
      <c r="L206" s="11" t="s">
        <v>1703</v>
      </c>
      <c r="M206" s="11" t="s">
        <v>2232</v>
      </c>
      <c r="O206" s="11" t="s">
        <v>45</v>
      </c>
      <c r="P206" s="11" t="s">
        <v>319</v>
      </c>
      <c r="Q206" s="11" t="s">
        <v>1704</v>
      </c>
      <c r="R206" s="11" t="s">
        <v>1705</v>
      </c>
    </row>
    <row r="207" spans="1:18" x14ac:dyDescent="0.25">
      <c r="A207" s="11" t="s">
        <v>39</v>
      </c>
      <c r="D207" s="11" t="s">
        <v>110</v>
      </c>
      <c r="E207" s="11" t="s">
        <v>94</v>
      </c>
      <c r="F207" s="11" t="s">
        <v>84</v>
      </c>
      <c r="H207" s="11" t="s">
        <v>646</v>
      </c>
      <c r="I207" s="11" t="s">
        <v>647</v>
      </c>
      <c r="J207" s="11" t="s">
        <v>9</v>
      </c>
      <c r="K207" s="11" t="s">
        <v>136</v>
      </c>
      <c r="L207" s="11" t="s">
        <v>648</v>
      </c>
      <c r="M207" s="11" t="s">
        <v>1401</v>
      </c>
      <c r="O207" s="11" t="s">
        <v>45</v>
      </c>
      <c r="P207" s="11" t="s">
        <v>69</v>
      </c>
      <c r="Q207" s="11" t="s">
        <v>649</v>
      </c>
      <c r="R207" s="11" t="s">
        <v>650</v>
      </c>
    </row>
    <row r="208" spans="1:18" x14ac:dyDescent="0.25">
      <c r="A208" s="11" t="s">
        <v>39</v>
      </c>
      <c r="D208" s="11" t="s">
        <v>101</v>
      </c>
      <c r="E208" s="11" t="s">
        <v>94</v>
      </c>
      <c r="F208" s="11" t="s">
        <v>99</v>
      </c>
      <c r="G208" s="11" t="s">
        <v>84</v>
      </c>
      <c r="H208" s="11" t="s">
        <v>65</v>
      </c>
      <c r="I208" s="11" t="s">
        <v>66</v>
      </c>
      <c r="J208" s="11" t="s">
        <v>9</v>
      </c>
      <c r="K208" s="11" t="s">
        <v>136</v>
      </c>
      <c r="L208" s="11" t="s">
        <v>651</v>
      </c>
      <c r="M208" s="11" t="s">
        <v>1402</v>
      </c>
      <c r="O208" s="11" t="s">
        <v>45</v>
      </c>
      <c r="P208" s="11" t="s">
        <v>69</v>
      </c>
      <c r="Q208" s="11" t="s">
        <v>652</v>
      </c>
      <c r="R208" s="11" t="s">
        <v>653</v>
      </c>
    </row>
    <row r="209" spans="1:18" x14ac:dyDescent="0.25">
      <c r="A209" s="11" t="s">
        <v>39</v>
      </c>
      <c r="D209" s="11" t="s">
        <v>1307</v>
      </c>
      <c r="E209" s="11" t="s">
        <v>94</v>
      </c>
      <c r="F209" s="11" t="s">
        <v>84</v>
      </c>
      <c r="H209" s="11" t="s">
        <v>646</v>
      </c>
      <c r="I209" s="11" t="s">
        <v>647</v>
      </c>
      <c r="J209" s="11" t="s">
        <v>9</v>
      </c>
      <c r="K209" s="11" t="s">
        <v>136</v>
      </c>
      <c r="L209" s="11" t="s">
        <v>654</v>
      </c>
      <c r="M209" s="11" t="s">
        <v>1403</v>
      </c>
      <c r="O209" s="11" t="s">
        <v>45</v>
      </c>
      <c r="P209" s="11" t="s">
        <v>69</v>
      </c>
      <c r="Q209" s="11" t="s">
        <v>655</v>
      </c>
      <c r="R209" s="11" t="s">
        <v>656</v>
      </c>
    </row>
    <row r="210" spans="1:18" x14ac:dyDescent="0.25">
      <c r="A210" s="11" t="s">
        <v>39</v>
      </c>
      <c r="D210" s="11" t="s">
        <v>2226</v>
      </c>
      <c r="E210" s="11" t="s">
        <v>94</v>
      </c>
      <c r="F210" s="11" t="s">
        <v>2227</v>
      </c>
      <c r="H210" s="11" t="s">
        <v>1680</v>
      </c>
      <c r="I210" s="11" t="s">
        <v>1681</v>
      </c>
      <c r="J210" s="11" t="s">
        <v>45</v>
      </c>
      <c r="K210" s="11" t="s">
        <v>135</v>
      </c>
      <c r="L210" s="11" t="s">
        <v>1706</v>
      </c>
      <c r="M210" s="11" t="s">
        <v>2233</v>
      </c>
      <c r="O210" s="11" t="s">
        <v>45</v>
      </c>
      <c r="P210" s="11" t="s">
        <v>319</v>
      </c>
      <c r="Q210" s="11" t="s">
        <v>1707</v>
      </c>
      <c r="R210" s="11" t="s">
        <v>1690</v>
      </c>
    </row>
    <row r="211" spans="1:18" x14ac:dyDescent="0.25">
      <c r="A211" s="11" t="s">
        <v>39</v>
      </c>
      <c r="D211" s="11" t="s">
        <v>2212</v>
      </c>
      <c r="E211" s="11" t="s">
        <v>94</v>
      </c>
      <c r="F211" s="11" t="s">
        <v>2213</v>
      </c>
      <c r="H211" s="11" t="s">
        <v>1680</v>
      </c>
      <c r="I211" s="11" t="s">
        <v>1681</v>
      </c>
      <c r="J211" s="11" t="s">
        <v>45</v>
      </c>
      <c r="K211" s="11" t="s">
        <v>135</v>
      </c>
      <c r="L211" s="11" t="s">
        <v>1708</v>
      </c>
      <c r="M211" s="11" t="s">
        <v>2233</v>
      </c>
      <c r="O211" s="11" t="s">
        <v>45</v>
      </c>
      <c r="P211" s="11" t="s">
        <v>319</v>
      </c>
      <c r="Q211" s="11" t="s">
        <v>1709</v>
      </c>
      <c r="R211" s="11" t="s">
        <v>1684</v>
      </c>
    </row>
    <row r="212" spans="1:18" x14ac:dyDescent="0.25">
      <c r="A212" s="11" t="s">
        <v>39</v>
      </c>
      <c r="D212" s="11" t="s">
        <v>1404</v>
      </c>
      <c r="E212" s="11" t="s">
        <v>94</v>
      </c>
      <c r="F212" s="11" t="s">
        <v>84</v>
      </c>
      <c r="H212" s="11" t="s">
        <v>657</v>
      </c>
      <c r="I212" s="11" t="s">
        <v>658</v>
      </c>
      <c r="J212" s="11" t="s">
        <v>9</v>
      </c>
      <c r="K212" s="11" t="s">
        <v>136</v>
      </c>
      <c r="L212" s="11" t="s">
        <v>659</v>
      </c>
      <c r="M212" s="11" t="s">
        <v>1405</v>
      </c>
      <c r="O212" s="11" t="s">
        <v>45</v>
      </c>
      <c r="P212" s="11" t="s">
        <v>69</v>
      </c>
      <c r="Q212" s="11" t="s">
        <v>660</v>
      </c>
      <c r="R212" s="11" t="s">
        <v>661</v>
      </c>
    </row>
    <row r="213" spans="1:18" x14ac:dyDescent="0.25">
      <c r="A213" s="11" t="s">
        <v>39</v>
      </c>
      <c r="D213" s="11" t="s">
        <v>110</v>
      </c>
      <c r="E213" s="11" t="s">
        <v>94</v>
      </c>
      <c r="F213" s="11" t="s">
        <v>84</v>
      </c>
      <c r="H213" s="11" t="s">
        <v>662</v>
      </c>
      <c r="I213" s="11" t="s">
        <v>663</v>
      </c>
      <c r="J213" s="11" t="s">
        <v>9</v>
      </c>
      <c r="K213" s="11" t="s">
        <v>136</v>
      </c>
      <c r="L213" s="11" t="s">
        <v>664</v>
      </c>
      <c r="M213" s="11" t="s">
        <v>1406</v>
      </c>
      <c r="O213" s="11" t="s">
        <v>45</v>
      </c>
      <c r="P213" s="11" t="s">
        <v>69</v>
      </c>
      <c r="Q213" s="11" t="s">
        <v>665</v>
      </c>
      <c r="R213" s="11" t="s">
        <v>666</v>
      </c>
    </row>
    <row r="214" spans="1:18" x14ac:dyDescent="0.25">
      <c r="A214" s="11" t="s">
        <v>39</v>
      </c>
      <c r="D214" s="11" t="s">
        <v>1396</v>
      </c>
      <c r="E214" s="11" t="s">
        <v>94</v>
      </c>
      <c r="F214" s="11" t="s">
        <v>84</v>
      </c>
      <c r="H214" s="11" t="s">
        <v>667</v>
      </c>
      <c r="I214" s="11" t="s">
        <v>668</v>
      </c>
      <c r="J214" s="11" t="s">
        <v>9</v>
      </c>
      <c r="K214" s="11" t="s">
        <v>136</v>
      </c>
      <c r="L214" s="11" t="s">
        <v>669</v>
      </c>
      <c r="M214" s="11" t="s">
        <v>1407</v>
      </c>
      <c r="O214" s="11" t="s">
        <v>45</v>
      </c>
      <c r="P214" s="11" t="s">
        <v>69</v>
      </c>
      <c r="Q214" s="11" t="s">
        <v>670</v>
      </c>
      <c r="R214" s="11" t="s">
        <v>671</v>
      </c>
    </row>
    <row r="215" spans="1:18" x14ac:dyDescent="0.25">
      <c r="A215" s="11" t="s">
        <v>39</v>
      </c>
      <c r="D215" s="11" t="s">
        <v>1408</v>
      </c>
      <c r="E215" s="11" t="s">
        <v>94</v>
      </c>
      <c r="F215" s="11" t="s">
        <v>1220</v>
      </c>
      <c r="H215" s="11" t="s">
        <v>672</v>
      </c>
      <c r="I215" s="11" t="s">
        <v>673</v>
      </c>
      <c r="J215" s="11" t="s">
        <v>9</v>
      </c>
      <c r="K215" s="11" t="s">
        <v>136</v>
      </c>
      <c r="L215" s="11" t="s">
        <v>674</v>
      </c>
      <c r="M215" s="11" t="s">
        <v>1409</v>
      </c>
      <c r="O215" s="11" t="s">
        <v>45</v>
      </c>
      <c r="P215" s="11" t="s">
        <v>46</v>
      </c>
      <c r="Q215" s="11" t="s">
        <v>675</v>
      </c>
      <c r="R215" s="11" t="s">
        <v>676</v>
      </c>
    </row>
    <row r="216" spans="1:18" x14ac:dyDescent="0.25">
      <c r="A216" s="11" t="s">
        <v>39</v>
      </c>
      <c r="D216" s="11" t="s">
        <v>1318</v>
      </c>
      <c r="E216" s="11" t="s">
        <v>94</v>
      </c>
      <c r="F216" s="11" t="s">
        <v>1220</v>
      </c>
      <c r="H216" s="11" t="s">
        <v>677</v>
      </c>
      <c r="I216" s="11" t="s">
        <v>678</v>
      </c>
      <c r="J216" s="11" t="s">
        <v>9</v>
      </c>
      <c r="K216" s="11" t="s">
        <v>166</v>
      </c>
      <c r="L216" s="11" t="s">
        <v>679</v>
      </c>
      <c r="M216" s="11" t="s">
        <v>1410</v>
      </c>
      <c r="O216" s="11" t="s">
        <v>45</v>
      </c>
      <c r="P216" s="11" t="s">
        <v>46</v>
      </c>
      <c r="Q216" s="11" t="s">
        <v>680</v>
      </c>
      <c r="R216" s="11" t="s">
        <v>681</v>
      </c>
    </row>
    <row r="217" spans="1:18" x14ac:dyDescent="0.25">
      <c r="A217" s="11" t="s">
        <v>39</v>
      </c>
      <c r="D217" s="11" t="s">
        <v>2216</v>
      </c>
      <c r="E217" s="11" t="s">
        <v>94</v>
      </c>
      <c r="F217" s="11" t="s">
        <v>2217</v>
      </c>
      <c r="H217" s="11" t="s">
        <v>1680</v>
      </c>
      <c r="I217" s="11" t="s">
        <v>1681</v>
      </c>
      <c r="J217" s="11" t="s">
        <v>45</v>
      </c>
      <c r="K217" s="11" t="s">
        <v>135</v>
      </c>
      <c r="L217" s="11" t="s">
        <v>1710</v>
      </c>
      <c r="M217" s="11" t="s">
        <v>2233</v>
      </c>
      <c r="O217" s="11" t="s">
        <v>45</v>
      </c>
      <c r="P217" s="11" t="s">
        <v>319</v>
      </c>
      <c r="Q217" s="11" t="s">
        <v>1711</v>
      </c>
      <c r="R217" s="11" t="s">
        <v>1690</v>
      </c>
    </row>
    <row r="218" spans="1:18" x14ac:dyDescent="0.25">
      <c r="A218" s="11" t="s">
        <v>39</v>
      </c>
      <c r="D218" s="11" t="s">
        <v>99</v>
      </c>
      <c r="E218" s="11" t="s">
        <v>94</v>
      </c>
      <c r="F218" s="11" t="s">
        <v>94</v>
      </c>
      <c r="G218" s="11" t="s">
        <v>130</v>
      </c>
      <c r="H218" s="11" t="s">
        <v>72</v>
      </c>
      <c r="I218" s="11" t="s">
        <v>73</v>
      </c>
      <c r="J218" s="11" t="s">
        <v>9</v>
      </c>
      <c r="K218" s="11" t="s">
        <v>136</v>
      </c>
      <c r="L218" s="11" t="s">
        <v>682</v>
      </c>
      <c r="M218" s="11" t="s">
        <v>1411</v>
      </c>
      <c r="O218" s="11" t="s">
        <v>45</v>
      </c>
      <c r="P218" s="11" t="s">
        <v>69</v>
      </c>
      <c r="Q218" s="11" t="s">
        <v>683</v>
      </c>
      <c r="R218" s="11" t="s">
        <v>684</v>
      </c>
    </row>
    <row r="219" spans="1:18" x14ac:dyDescent="0.25">
      <c r="A219" s="11" t="s">
        <v>39</v>
      </c>
      <c r="D219" s="11" t="s">
        <v>2222</v>
      </c>
      <c r="E219" s="11" t="s">
        <v>94</v>
      </c>
      <c r="F219" s="11" t="s">
        <v>2205</v>
      </c>
      <c r="H219" s="11" t="s">
        <v>1680</v>
      </c>
      <c r="I219" s="11" t="s">
        <v>1681</v>
      </c>
      <c r="J219" s="11" t="s">
        <v>45</v>
      </c>
      <c r="K219" s="11" t="s">
        <v>135</v>
      </c>
      <c r="L219" s="11" t="s">
        <v>1712</v>
      </c>
      <c r="M219" s="11" t="s">
        <v>2233</v>
      </c>
      <c r="O219" s="11" t="s">
        <v>45</v>
      </c>
      <c r="P219" s="11" t="s">
        <v>319</v>
      </c>
      <c r="Q219" s="11" t="s">
        <v>1713</v>
      </c>
      <c r="R219" s="11" t="s">
        <v>1690</v>
      </c>
    </row>
    <row r="220" spans="1:18" x14ac:dyDescent="0.25">
      <c r="A220" s="11" t="s">
        <v>39</v>
      </c>
      <c r="D220" s="11" t="s">
        <v>2224</v>
      </c>
      <c r="E220" s="11" t="s">
        <v>94</v>
      </c>
      <c r="F220" s="11" t="s">
        <v>2224</v>
      </c>
      <c r="H220" s="11" t="s">
        <v>1680</v>
      </c>
      <c r="I220" s="11" t="s">
        <v>1681</v>
      </c>
      <c r="J220" s="11" t="s">
        <v>45</v>
      </c>
      <c r="K220" s="11" t="s">
        <v>135</v>
      </c>
      <c r="L220" s="11" t="s">
        <v>1714</v>
      </c>
      <c r="M220" s="11" t="s">
        <v>2233</v>
      </c>
      <c r="O220" s="11" t="s">
        <v>45</v>
      </c>
      <c r="P220" s="11" t="s">
        <v>319</v>
      </c>
      <c r="Q220" s="11" t="s">
        <v>1715</v>
      </c>
      <c r="R220" s="11" t="s">
        <v>1690</v>
      </c>
    </row>
    <row r="221" spans="1:18" x14ac:dyDescent="0.25">
      <c r="A221" s="11" t="s">
        <v>39</v>
      </c>
      <c r="D221" s="11" t="s">
        <v>2229</v>
      </c>
      <c r="E221" s="11" t="s">
        <v>94</v>
      </c>
      <c r="F221" s="11" t="s">
        <v>2224</v>
      </c>
      <c r="H221" s="11" t="s">
        <v>1680</v>
      </c>
      <c r="I221" s="11" t="s">
        <v>1681</v>
      </c>
      <c r="J221" s="11" t="s">
        <v>45</v>
      </c>
      <c r="K221" s="11" t="s">
        <v>135</v>
      </c>
      <c r="L221" s="11" t="s">
        <v>1716</v>
      </c>
      <c r="M221" s="11" t="s">
        <v>2233</v>
      </c>
      <c r="O221" s="11" t="s">
        <v>45</v>
      </c>
      <c r="P221" s="11" t="s">
        <v>319</v>
      </c>
      <c r="Q221" s="11" t="s">
        <v>1717</v>
      </c>
      <c r="R221" s="11" t="s">
        <v>1690</v>
      </c>
    </row>
    <row r="222" spans="1:18" x14ac:dyDescent="0.25">
      <c r="A222" s="11" t="s">
        <v>39</v>
      </c>
      <c r="D222" s="11" t="s">
        <v>2234</v>
      </c>
      <c r="E222" s="11" t="s">
        <v>94</v>
      </c>
      <c r="F222" s="11" t="s">
        <v>2235</v>
      </c>
      <c r="H222" s="11" t="s">
        <v>1718</v>
      </c>
      <c r="I222" s="11" t="s">
        <v>1719</v>
      </c>
      <c r="J222" s="11" t="s">
        <v>45</v>
      </c>
      <c r="K222" s="11" t="s">
        <v>135</v>
      </c>
      <c r="L222" s="11" t="s">
        <v>1720</v>
      </c>
      <c r="M222" s="11" t="s">
        <v>2236</v>
      </c>
      <c r="O222" s="11" t="s">
        <v>45</v>
      </c>
      <c r="P222" s="11" t="s">
        <v>319</v>
      </c>
      <c r="Q222" s="11" t="s">
        <v>1721</v>
      </c>
      <c r="R222" s="11" t="s">
        <v>1722</v>
      </c>
    </row>
    <row r="223" spans="1:18" x14ac:dyDescent="0.25">
      <c r="A223" s="11" t="s">
        <v>39</v>
      </c>
      <c r="D223" s="11" t="s">
        <v>1412</v>
      </c>
      <c r="E223" s="11" t="s">
        <v>94</v>
      </c>
      <c r="F223" s="11" t="s">
        <v>99</v>
      </c>
      <c r="H223" s="11" t="s">
        <v>685</v>
      </c>
      <c r="I223" s="11" t="s">
        <v>686</v>
      </c>
      <c r="J223" s="11" t="s">
        <v>9</v>
      </c>
      <c r="K223" s="11" t="s">
        <v>166</v>
      </c>
      <c r="L223" s="11" t="s">
        <v>687</v>
      </c>
      <c r="M223" s="11" t="s">
        <v>1413</v>
      </c>
      <c r="O223" s="11" t="s">
        <v>45</v>
      </c>
      <c r="P223" s="11" t="s">
        <v>46</v>
      </c>
      <c r="Q223" s="11" t="s">
        <v>688</v>
      </c>
      <c r="R223" s="11" t="s">
        <v>689</v>
      </c>
    </row>
    <row r="224" spans="1:18" x14ac:dyDescent="0.25">
      <c r="A224" s="11" t="s">
        <v>39</v>
      </c>
      <c r="D224" s="11" t="s">
        <v>1293</v>
      </c>
      <c r="E224" s="11" t="s">
        <v>94</v>
      </c>
      <c r="F224" s="11" t="s">
        <v>1220</v>
      </c>
      <c r="H224" s="11" t="s">
        <v>690</v>
      </c>
      <c r="I224" s="11" t="s">
        <v>691</v>
      </c>
      <c r="J224" s="11" t="s">
        <v>9</v>
      </c>
      <c r="K224" s="11" t="s">
        <v>166</v>
      </c>
      <c r="L224" s="11" t="s">
        <v>692</v>
      </c>
      <c r="M224" s="11" t="s">
        <v>1414</v>
      </c>
      <c r="O224" s="11" t="s">
        <v>45</v>
      </c>
      <c r="P224" s="11" t="s">
        <v>46</v>
      </c>
      <c r="Q224" s="11" t="s">
        <v>693</v>
      </c>
      <c r="R224" s="11" t="s">
        <v>694</v>
      </c>
    </row>
    <row r="225" spans="1:18" x14ac:dyDescent="0.25">
      <c r="A225" s="11" t="s">
        <v>39</v>
      </c>
      <c r="D225" s="11" t="s">
        <v>94</v>
      </c>
      <c r="E225" s="11" t="s">
        <v>94</v>
      </c>
      <c r="F225" s="11" t="s">
        <v>84</v>
      </c>
      <c r="G225" s="11" t="s">
        <v>1250</v>
      </c>
      <c r="H225" s="11" t="s">
        <v>221</v>
      </c>
      <c r="I225" s="11" t="s">
        <v>222</v>
      </c>
      <c r="J225" s="11" t="s">
        <v>9</v>
      </c>
      <c r="K225" s="11" t="s">
        <v>136</v>
      </c>
      <c r="L225" s="11" t="s">
        <v>695</v>
      </c>
      <c r="M225" s="11" t="s">
        <v>1415</v>
      </c>
      <c r="O225" s="11" t="s">
        <v>45</v>
      </c>
      <c r="P225" s="11" t="s">
        <v>69</v>
      </c>
      <c r="Q225" s="11" t="s">
        <v>696</v>
      </c>
      <c r="R225" s="11" t="s">
        <v>697</v>
      </c>
    </row>
    <row r="226" spans="1:18" x14ac:dyDescent="0.25">
      <c r="A226" s="11" t="s">
        <v>39</v>
      </c>
      <c r="D226" s="11" t="s">
        <v>1416</v>
      </c>
      <c r="E226" s="11" t="s">
        <v>94</v>
      </c>
      <c r="F226" s="11" t="s">
        <v>84</v>
      </c>
      <c r="G226" s="11" t="s">
        <v>131</v>
      </c>
      <c r="H226" s="11" t="s">
        <v>698</v>
      </c>
      <c r="I226" s="11" t="s">
        <v>699</v>
      </c>
      <c r="J226" s="11" t="s">
        <v>9</v>
      </c>
      <c r="K226" s="11" t="s">
        <v>166</v>
      </c>
      <c r="L226" s="11" t="s">
        <v>700</v>
      </c>
      <c r="M226" s="11" t="s">
        <v>1417</v>
      </c>
      <c r="O226" s="11" t="s">
        <v>45</v>
      </c>
      <c r="P226" s="11" t="s">
        <v>69</v>
      </c>
      <c r="Q226" s="11" t="s">
        <v>701</v>
      </c>
      <c r="R226" s="11" t="s">
        <v>702</v>
      </c>
    </row>
    <row r="227" spans="1:18" x14ac:dyDescent="0.25">
      <c r="A227" s="11" t="s">
        <v>39</v>
      </c>
      <c r="D227" s="11" t="s">
        <v>94</v>
      </c>
      <c r="E227" s="11" t="s">
        <v>94</v>
      </c>
      <c r="F227" s="11" t="s">
        <v>84</v>
      </c>
      <c r="G227" s="11" t="s">
        <v>86</v>
      </c>
      <c r="H227" s="11" t="s">
        <v>54</v>
      </c>
      <c r="I227" s="11" t="s">
        <v>55</v>
      </c>
      <c r="J227" s="11" t="s">
        <v>9</v>
      </c>
      <c r="K227" s="11" t="s">
        <v>136</v>
      </c>
      <c r="L227" s="11" t="s">
        <v>703</v>
      </c>
      <c r="M227" s="11" t="s">
        <v>1418</v>
      </c>
      <c r="O227" s="11" t="s">
        <v>45</v>
      </c>
      <c r="P227" s="11" t="s">
        <v>69</v>
      </c>
      <c r="Q227" s="11" t="s">
        <v>704</v>
      </c>
      <c r="R227" s="11" t="s">
        <v>705</v>
      </c>
    </row>
    <row r="228" spans="1:18" x14ac:dyDescent="0.25">
      <c r="A228" s="11" t="s">
        <v>39</v>
      </c>
      <c r="D228" s="11" t="s">
        <v>113</v>
      </c>
      <c r="E228" s="11" t="s">
        <v>94</v>
      </c>
      <c r="F228" s="11" t="s">
        <v>99</v>
      </c>
      <c r="H228" s="11" t="s">
        <v>706</v>
      </c>
      <c r="I228" s="11" t="s">
        <v>707</v>
      </c>
      <c r="J228" s="11" t="s">
        <v>9</v>
      </c>
      <c r="K228" s="11" t="s">
        <v>136</v>
      </c>
      <c r="L228" s="11" t="s">
        <v>708</v>
      </c>
      <c r="M228" s="11" t="s">
        <v>1419</v>
      </c>
      <c r="O228" s="11" t="s">
        <v>45</v>
      </c>
      <c r="P228" s="11" t="s">
        <v>46</v>
      </c>
      <c r="Q228" s="11" t="s">
        <v>709</v>
      </c>
      <c r="R228" s="11" t="s">
        <v>710</v>
      </c>
    </row>
    <row r="229" spans="1:18" x14ac:dyDescent="0.25">
      <c r="A229" s="11" t="s">
        <v>39</v>
      </c>
      <c r="D229" s="11" t="s">
        <v>113</v>
      </c>
      <c r="E229" s="11" t="s">
        <v>94</v>
      </c>
      <c r="F229" s="11" t="s">
        <v>99</v>
      </c>
      <c r="H229" s="11" t="s">
        <v>706</v>
      </c>
      <c r="I229" s="11" t="s">
        <v>707</v>
      </c>
      <c r="J229" s="11" t="s">
        <v>9</v>
      </c>
      <c r="K229" s="11" t="s">
        <v>136</v>
      </c>
      <c r="L229" s="11" t="s">
        <v>711</v>
      </c>
      <c r="M229" s="11" t="s">
        <v>1419</v>
      </c>
      <c r="O229" s="11" t="s">
        <v>45</v>
      </c>
      <c r="P229" s="11" t="s">
        <v>46</v>
      </c>
      <c r="Q229" s="11" t="s">
        <v>712</v>
      </c>
      <c r="R229" s="11" t="s">
        <v>713</v>
      </c>
    </row>
    <row r="230" spans="1:18" x14ac:dyDescent="0.25">
      <c r="A230" s="11" t="s">
        <v>39</v>
      </c>
      <c r="D230" s="11" t="s">
        <v>94</v>
      </c>
      <c r="E230" s="11" t="s">
        <v>94</v>
      </c>
      <c r="F230" s="11" t="s">
        <v>84</v>
      </c>
      <c r="H230" s="11" t="s">
        <v>714</v>
      </c>
      <c r="I230" s="11" t="s">
        <v>715</v>
      </c>
      <c r="J230" s="11" t="s">
        <v>9</v>
      </c>
      <c r="K230" s="11" t="s">
        <v>136</v>
      </c>
      <c r="L230" s="11" t="s">
        <v>716</v>
      </c>
      <c r="M230" s="11" t="s">
        <v>1420</v>
      </c>
      <c r="O230" s="11" t="s">
        <v>45</v>
      </c>
      <c r="P230" s="11" t="s">
        <v>69</v>
      </c>
      <c r="Q230" s="11" t="s">
        <v>717</v>
      </c>
      <c r="R230" s="11" t="s">
        <v>718</v>
      </c>
    </row>
    <row r="231" spans="1:18" x14ac:dyDescent="0.25">
      <c r="A231" s="11" t="s">
        <v>39</v>
      </c>
      <c r="D231" s="11" t="s">
        <v>99</v>
      </c>
      <c r="E231" s="11" t="s">
        <v>94</v>
      </c>
      <c r="F231" s="11" t="s">
        <v>94</v>
      </c>
      <c r="H231" s="11" t="s">
        <v>714</v>
      </c>
      <c r="I231" s="11" t="s">
        <v>715</v>
      </c>
      <c r="J231" s="11" t="s">
        <v>9</v>
      </c>
      <c r="K231" s="11" t="s">
        <v>136</v>
      </c>
      <c r="L231" s="11" t="s">
        <v>719</v>
      </c>
      <c r="M231" s="11" t="s">
        <v>1420</v>
      </c>
      <c r="O231" s="11" t="s">
        <v>45</v>
      </c>
      <c r="P231" s="11" t="s">
        <v>69</v>
      </c>
      <c r="Q231" s="11" t="s">
        <v>720</v>
      </c>
      <c r="R231" s="11" t="s">
        <v>721</v>
      </c>
    </row>
    <row r="232" spans="1:18" x14ac:dyDescent="0.25">
      <c r="A232" s="11" t="s">
        <v>39</v>
      </c>
      <c r="D232" s="11" t="s">
        <v>99</v>
      </c>
      <c r="E232" s="11" t="s">
        <v>94</v>
      </c>
      <c r="F232" s="11" t="s">
        <v>94</v>
      </c>
      <c r="G232" s="11" t="s">
        <v>1250</v>
      </c>
      <c r="H232" s="11" t="s">
        <v>221</v>
      </c>
      <c r="I232" s="11" t="s">
        <v>222</v>
      </c>
      <c r="J232" s="11" t="s">
        <v>9</v>
      </c>
      <c r="K232" s="11" t="s">
        <v>136</v>
      </c>
      <c r="L232" s="11" t="s">
        <v>722</v>
      </c>
      <c r="M232" s="11" t="s">
        <v>1421</v>
      </c>
      <c r="O232" s="11" t="s">
        <v>45</v>
      </c>
      <c r="P232" s="11" t="s">
        <v>69</v>
      </c>
      <c r="Q232" s="11" t="s">
        <v>723</v>
      </c>
      <c r="R232" s="11" t="s">
        <v>724</v>
      </c>
    </row>
    <row r="233" spans="1:18" x14ac:dyDescent="0.25">
      <c r="A233" s="11" t="s">
        <v>39</v>
      </c>
      <c r="D233" s="11" t="s">
        <v>2237</v>
      </c>
      <c r="E233" s="11" t="s">
        <v>94</v>
      </c>
      <c r="F233" s="11" t="s">
        <v>2237</v>
      </c>
      <c r="H233" s="11" t="s">
        <v>1723</v>
      </c>
      <c r="I233" s="11" t="s">
        <v>1724</v>
      </c>
      <c r="J233" s="11" t="s">
        <v>45</v>
      </c>
      <c r="K233" s="11" t="s">
        <v>137</v>
      </c>
      <c r="L233" s="11" t="s">
        <v>1725</v>
      </c>
      <c r="M233" s="11" t="s">
        <v>2238</v>
      </c>
      <c r="O233" s="11" t="s">
        <v>45</v>
      </c>
      <c r="P233" s="11" t="s">
        <v>319</v>
      </c>
      <c r="Q233" s="11" t="s">
        <v>1726</v>
      </c>
      <c r="R233" s="11" t="s">
        <v>1727</v>
      </c>
    </row>
    <row r="234" spans="1:18" x14ac:dyDescent="0.25">
      <c r="A234" s="11" t="s">
        <v>39</v>
      </c>
      <c r="D234" s="11" t="s">
        <v>110</v>
      </c>
      <c r="E234" s="11" t="s">
        <v>94</v>
      </c>
      <c r="F234" s="11" t="s">
        <v>1422</v>
      </c>
      <c r="H234" s="11" t="s">
        <v>725</v>
      </c>
      <c r="I234" s="11" t="s">
        <v>726</v>
      </c>
      <c r="J234" s="11" t="s">
        <v>9</v>
      </c>
      <c r="K234" s="11" t="s">
        <v>136</v>
      </c>
      <c r="L234" s="11" t="s">
        <v>727</v>
      </c>
      <c r="M234" s="11" t="s">
        <v>1423</v>
      </c>
      <c r="O234" s="11" t="s">
        <v>45</v>
      </c>
      <c r="P234" s="11" t="s">
        <v>69</v>
      </c>
      <c r="Q234" s="11" t="s">
        <v>728</v>
      </c>
      <c r="R234" s="11" t="s">
        <v>729</v>
      </c>
    </row>
    <row r="235" spans="1:18" x14ac:dyDescent="0.25">
      <c r="A235" s="11" t="s">
        <v>39</v>
      </c>
      <c r="D235" s="11" t="s">
        <v>94</v>
      </c>
      <c r="E235" s="11" t="s">
        <v>94</v>
      </c>
      <c r="F235" s="11" t="s">
        <v>1220</v>
      </c>
      <c r="H235" s="11" t="s">
        <v>690</v>
      </c>
      <c r="I235" s="11" t="s">
        <v>691</v>
      </c>
      <c r="J235" s="11" t="s">
        <v>9</v>
      </c>
      <c r="K235" s="11" t="s">
        <v>166</v>
      </c>
      <c r="L235" s="11" t="s">
        <v>730</v>
      </c>
      <c r="M235" s="11" t="s">
        <v>1424</v>
      </c>
      <c r="O235" s="11" t="s">
        <v>45</v>
      </c>
      <c r="P235" s="11" t="s">
        <v>46</v>
      </c>
      <c r="Q235" s="11" t="s">
        <v>731</v>
      </c>
      <c r="R235" s="11" t="s">
        <v>732</v>
      </c>
    </row>
    <row r="236" spans="1:18" x14ac:dyDescent="0.25">
      <c r="A236" s="11" t="s">
        <v>39</v>
      </c>
      <c r="D236" s="11" t="s">
        <v>2205</v>
      </c>
      <c r="E236" s="11" t="s">
        <v>94</v>
      </c>
      <c r="F236" s="11" t="s">
        <v>2239</v>
      </c>
      <c r="H236" s="11" t="s">
        <v>1728</v>
      </c>
      <c r="I236" s="11" t="s">
        <v>1729</v>
      </c>
      <c r="J236" s="11" t="s">
        <v>45</v>
      </c>
      <c r="K236" s="11" t="s">
        <v>135</v>
      </c>
      <c r="L236" s="11" t="s">
        <v>1730</v>
      </c>
      <c r="M236" s="11" t="s">
        <v>2240</v>
      </c>
      <c r="O236" s="11" t="s">
        <v>45</v>
      </c>
      <c r="P236" s="11" t="s">
        <v>319</v>
      </c>
      <c r="Q236" s="11" t="s">
        <v>1731</v>
      </c>
      <c r="R236" s="11" t="s">
        <v>1732</v>
      </c>
    </row>
    <row r="237" spans="1:18" x14ac:dyDescent="0.25">
      <c r="A237" s="11" t="s">
        <v>39</v>
      </c>
      <c r="D237" s="11" t="s">
        <v>2241</v>
      </c>
      <c r="E237" s="11" t="s">
        <v>94</v>
      </c>
      <c r="F237" s="11" t="s">
        <v>2241</v>
      </c>
      <c r="G237" s="11" t="s">
        <v>130</v>
      </c>
      <c r="H237" s="11" t="s">
        <v>156</v>
      </c>
      <c r="I237" s="11" t="s">
        <v>157</v>
      </c>
      <c r="J237" s="11" t="s">
        <v>1580</v>
      </c>
      <c r="K237" s="11" t="s">
        <v>136</v>
      </c>
      <c r="L237" s="11" t="s">
        <v>1733</v>
      </c>
      <c r="M237" s="11" t="s">
        <v>2242</v>
      </c>
      <c r="O237" s="11" t="s">
        <v>45</v>
      </c>
      <c r="P237" s="11" t="s">
        <v>319</v>
      </c>
      <c r="Q237" s="11" t="s">
        <v>1734</v>
      </c>
      <c r="R237" s="11" t="s">
        <v>1735</v>
      </c>
    </row>
    <row r="238" spans="1:18" x14ac:dyDescent="0.25">
      <c r="A238" s="11" t="s">
        <v>39</v>
      </c>
      <c r="D238" s="11" t="s">
        <v>1394</v>
      </c>
      <c r="E238" s="11" t="s">
        <v>94</v>
      </c>
      <c r="F238" s="11" t="s">
        <v>1394</v>
      </c>
      <c r="G238" s="11" t="s">
        <v>126</v>
      </c>
      <c r="H238" s="11" t="s">
        <v>50</v>
      </c>
      <c r="I238" s="11" t="s">
        <v>51</v>
      </c>
      <c r="J238" s="11" t="s">
        <v>1586</v>
      </c>
      <c r="K238" s="11" t="s">
        <v>136</v>
      </c>
      <c r="L238" s="11" t="s">
        <v>1736</v>
      </c>
      <c r="M238" s="11" t="s">
        <v>2243</v>
      </c>
      <c r="O238" s="11" t="s">
        <v>45</v>
      </c>
      <c r="P238" s="11" t="s">
        <v>319</v>
      </c>
      <c r="Q238" s="11" t="s">
        <v>1737</v>
      </c>
      <c r="R238" s="11" t="s">
        <v>1738</v>
      </c>
    </row>
    <row r="239" spans="1:18" x14ac:dyDescent="0.25">
      <c r="A239" s="11" t="s">
        <v>39</v>
      </c>
      <c r="D239" s="11" t="s">
        <v>1291</v>
      </c>
      <c r="E239" s="11" t="s">
        <v>94</v>
      </c>
      <c r="F239" s="11" t="s">
        <v>94</v>
      </c>
      <c r="H239" s="11" t="s">
        <v>733</v>
      </c>
      <c r="I239" s="11" t="s">
        <v>734</v>
      </c>
      <c r="J239" s="11" t="s">
        <v>9</v>
      </c>
      <c r="K239" s="11" t="s">
        <v>136</v>
      </c>
      <c r="L239" s="11" t="s">
        <v>735</v>
      </c>
      <c r="M239" s="11" t="s">
        <v>1425</v>
      </c>
      <c r="O239" s="11" t="s">
        <v>45</v>
      </c>
      <c r="P239" s="11" t="s">
        <v>69</v>
      </c>
      <c r="Q239" s="11" t="s">
        <v>736</v>
      </c>
      <c r="R239" s="11" t="s">
        <v>737</v>
      </c>
    </row>
    <row r="240" spans="1:18" x14ac:dyDescent="0.25">
      <c r="A240" s="11" t="s">
        <v>39</v>
      </c>
      <c r="D240" s="11" t="s">
        <v>104</v>
      </c>
      <c r="E240" s="11" t="s">
        <v>94</v>
      </c>
      <c r="F240" s="11" t="s">
        <v>104</v>
      </c>
      <c r="G240" s="11" t="s">
        <v>126</v>
      </c>
      <c r="H240" s="11" t="s">
        <v>50</v>
      </c>
      <c r="I240" s="11" t="s">
        <v>51</v>
      </c>
      <c r="J240" s="11" t="s">
        <v>1586</v>
      </c>
      <c r="K240" s="11" t="s">
        <v>136</v>
      </c>
      <c r="L240" s="11" t="s">
        <v>1736</v>
      </c>
      <c r="M240" s="11" t="s">
        <v>2244</v>
      </c>
      <c r="O240" s="11" t="s">
        <v>45</v>
      </c>
      <c r="P240" s="11" t="s">
        <v>319</v>
      </c>
      <c r="Q240" s="11" t="s">
        <v>1739</v>
      </c>
      <c r="R240" s="11" t="s">
        <v>1738</v>
      </c>
    </row>
    <row r="241" spans="1:18" x14ac:dyDescent="0.25">
      <c r="A241" s="11" t="s">
        <v>39</v>
      </c>
      <c r="D241" s="11" t="s">
        <v>1431</v>
      </c>
      <c r="E241" s="11" t="s">
        <v>94</v>
      </c>
      <c r="F241" s="11" t="s">
        <v>1431</v>
      </c>
      <c r="H241" s="11" t="s">
        <v>1050</v>
      </c>
      <c r="I241" s="11" t="s">
        <v>1051</v>
      </c>
      <c r="J241" s="11" t="s">
        <v>1586</v>
      </c>
      <c r="K241" s="11" t="s">
        <v>136</v>
      </c>
      <c r="L241" s="11" t="s">
        <v>1740</v>
      </c>
      <c r="M241" s="11" t="s">
        <v>2245</v>
      </c>
      <c r="O241" s="11" t="s">
        <v>45</v>
      </c>
      <c r="P241" s="11" t="s">
        <v>319</v>
      </c>
      <c r="Q241" s="11" t="s">
        <v>1741</v>
      </c>
      <c r="R241" s="11" t="s">
        <v>1742</v>
      </c>
    </row>
    <row r="242" spans="1:18" x14ac:dyDescent="0.25">
      <c r="A242" s="11" t="s">
        <v>39</v>
      </c>
      <c r="D242" s="11" t="s">
        <v>110</v>
      </c>
      <c r="E242" s="11" t="s">
        <v>94</v>
      </c>
      <c r="F242" s="11" t="s">
        <v>84</v>
      </c>
      <c r="G242" s="11" t="s">
        <v>130</v>
      </c>
      <c r="H242" s="11" t="s">
        <v>72</v>
      </c>
      <c r="I242" s="11" t="s">
        <v>73</v>
      </c>
      <c r="J242" s="11" t="s">
        <v>9</v>
      </c>
      <c r="K242" s="11" t="s">
        <v>136</v>
      </c>
      <c r="L242" s="11" t="s">
        <v>738</v>
      </c>
      <c r="M242" s="11" t="s">
        <v>1426</v>
      </c>
      <c r="O242" s="11" t="s">
        <v>45</v>
      </c>
      <c r="P242" s="11" t="s">
        <v>69</v>
      </c>
      <c r="Q242" s="11" t="s">
        <v>739</v>
      </c>
      <c r="R242" s="11" t="s">
        <v>740</v>
      </c>
    </row>
    <row r="243" spans="1:18" x14ac:dyDescent="0.25">
      <c r="A243" s="11" t="s">
        <v>39</v>
      </c>
      <c r="D243" s="11" t="s">
        <v>1389</v>
      </c>
      <c r="E243" s="11" t="s">
        <v>94</v>
      </c>
      <c r="F243" s="11" t="s">
        <v>84</v>
      </c>
      <c r="G243" s="11" t="s">
        <v>131</v>
      </c>
      <c r="H243" s="11" t="s">
        <v>698</v>
      </c>
      <c r="I243" s="11" t="s">
        <v>699</v>
      </c>
      <c r="J243" s="11" t="s">
        <v>9</v>
      </c>
      <c r="K243" s="11" t="s">
        <v>166</v>
      </c>
      <c r="L243" s="11" t="s">
        <v>741</v>
      </c>
      <c r="M243" s="11" t="s">
        <v>1427</v>
      </c>
      <c r="O243" s="11" t="s">
        <v>45</v>
      </c>
      <c r="P243" s="11" t="s">
        <v>69</v>
      </c>
      <c r="Q243" s="11" t="s">
        <v>742</v>
      </c>
      <c r="R243" s="11" t="s">
        <v>743</v>
      </c>
    </row>
    <row r="244" spans="1:18" x14ac:dyDescent="0.25">
      <c r="A244" s="11" t="s">
        <v>39</v>
      </c>
      <c r="D244" s="11" t="s">
        <v>94</v>
      </c>
      <c r="E244" s="11" t="s">
        <v>94</v>
      </c>
      <c r="F244" s="11" t="s">
        <v>84</v>
      </c>
      <c r="H244" s="11" t="s">
        <v>744</v>
      </c>
      <c r="I244" s="11" t="s">
        <v>745</v>
      </c>
      <c r="J244" s="11" t="s">
        <v>9</v>
      </c>
      <c r="K244" s="11" t="s">
        <v>166</v>
      </c>
      <c r="L244" s="11" t="s">
        <v>746</v>
      </c>
      <c r="M244" s="11" t="s">
        <v>1428</v>
      </c>
      <c r="O244" s="11" t="s">
        <v>45</v>
      </c>
      <c r="P244" s="11" t="s">
        <v>69</v>
      </c>
      <c r="Q244" s="11" t="s">
        <v>747</v>
      </c>
      <c r="R244" s="11" t="s">
        <v>748</v>
      </c>
    </row>
    <row r="245" spans="1:18" x14ac:dyDescent="0.25">
      <c r="A245" s="11" t="s">
        <v>39</v>
      </c>
      <c r="D245" s="11" t="s">
        <v>1312</v>
      </c>
      <c r="E245" s="11" t="s">
        <v>94</v>
      </c>
      <c r="F245" s="11" t="s">
        <v>84</v>
      </c>
      <c r="H245" s="11" t="s">
        <v>749</v>
      </c>
      <c r="I245" s="11" t="s">
        <v>750</v>
      </c>
      <c r="J245" s="11" t="s">
        <v>9</v>
      </c>
      <c r="K245" s="11" t="s">
        <v>136</v>
      </c>
      <c r="L245" s="11" t="s">
        <v>751</v>
      </c>
      <c r="M245" s="11" t="s">
        <v>1429</v>
      </c>
      <c r="O245" s="11" t="s">
        <v>45</v>
      </c>
      <c r="P245" s="11" t="s">
        <v>69</v>
      </c>
      <c r="Q245" s="11" t="s">
        <v>752</v>
      </c>
      <c r="R245" s="11" t="s">
        <v>753</v>
      </c>
    </row>
    <row r="246" spans="1:18" x14ac:dyDescent="0.25">
      <c r="A246" s="11" t="s">
        <v>39</v>
      </c>
      <c r="D246" s="11" t="s">
        <v>1382</v>
      </c>
      <c r="E246" s="11" t="s">
        <v>94</v>
      </c>
      <c r="F246" s="11" t="s">
        <v>94</v>
      </c>
      <c r="H246" s="11" t="s">
        <v>754</v>
      </c>
      <c r="I246" s="11" t="s">
        <v>755</v>
      </c>
      <c r="J246" s="11" t="s">
        <v>9</v>
      </c>
      <c r="K246" s="11" t="s">
        <v>166</v>
      </c>
      <c r="L246" s="11" t="s">
        <v>756</v>
      </c>
      <c r="M246" s="11" t="s">
        <v>1430</v>
      </c>
      <c r="O246" s="11" t="s">
        <v>45</v>
      </c>
      <c r="P246" s="11" t="s">
        <v>69</v>
      </c>
      <c r="Q246" s="11" t="s">
        <v>757</v>
      </c>
      <c r="R246" s="11" t="s">
        <v>758</v>
      </c>
    </row>
    <row r="247" spans="1:18" x14ac:dyDescent="0.25">
      <c r="A247" s="11" t="s">
        <v>39</v>
      </c>
      <c r="D247" s="11" t="s">
        <v>106</v>
      </c>
      <c r="E247" s="11" t="s">
        <v>94</v>
      </c>
      <c r="F247" s="11" t="s">
        <v>84</v>
      </c>
      <c r="H247" s="11" t="s">
        <v>733</v>
      </c>
      <c r="I247" s="11" t="s">
        <v>734</v>
      </c>
      <c r="J247" s="11" t="s">
        <v>9</v>
      </c>
      <c r="K247" s="11" t="s">
        <v>136</v>
      </c>
      <c r="L247" s="11" t="s">
        <v>759</v>
      </c>
      <c r="M247" s="11" t="s">
        <v>107</v>
      </c>
      <c r="O247" s="11" t="s">
        <v>45</v>
      </c>
      <c r="P247" s="11" t="s">
        <v>69</v>
      </c>
      <c r="Q247" s="11" t="s">
        <v>760</v>
      </c>
      <c r="R247" s="11" t="s">
        <v>761</v>
      </c>
    </row>
    <row r="248" spans="1:18" x14ac:dyDescent="0.25">
      <c r="A248" s="11" t="s">
        <v>39</v>
      </c>
      <c r="D248" s="11" t="s">
        <v>91</v>
      </c>
      <c r="E248" s="11" t="s">
        <v>94</v>
      </c>
      <c r="F248" s="11" t="s">
        <v>91</v>
      </c>
      <c r="H248" s="11" t="s">
        <v>1743</v>
      </c>
      <c r="I248" s="11" t="s">
        <v>1744</v>
      </c>
      <c r="J248" s="11" t="s">
        <v>1586</v>
      </c>
      <c r="K248" s="11" t="s">
        <v>136</v>
      </c>
      <c r="L248" s="11" t="s">
        <v>1745</v>
      </c>
      <c r="M248" s="11" t="s">
        <v>2246</v>
      </c>
      <c r="O248" s="11" t="s">
        <v>45</v>
      </c>
      <c r="P248" s="11" t="s">
        <v>319</v>
      </c>
      <c r="Q248" s="11" t="s">
        <v>1746</v>
      </c>
      <c r="R248" s="11" t="s">
        <v>1747</v>
      </c>
    </row>
    <row r="249" spans="1:18" x14ac:dyDescent="0.25">
      <c r="A249" s="11" t="s">
        <v>39</v>
      </c>
      <c r="D249" s="11" t="s">
        <v>1431</v>
      </c>
      <c r="E249" s="11" t="s">
        <v>94</v>
      </c>
      <c r="F249" s="11" t="s">
        <v>100</v>
      </c>
      <c r="H249" s="11" t="s">
        <v>762</v>
      </c>
      <c r="I249" s="11" t="s">
        <v>763</v>
      </c>
      <c r="J249" s="11" t="s">
        <v>9</v>
      </c>
      <c r="K249" s="11" t="s">
        <v>136</v>
      </c>
      <c r="L249" s="11" t="s">
        <v>764</v>
      </c>
      <c r="M249" s="11" t="s">
        <v>1432</v>
      </c>
      <c r="O249" s="11" t="s">
        <v>45</v>
      </c>
      <c r="P249" s="11" t="s">
        <v>69</v>
      </c>
      <c r="Q249" s="11" t="s">
        <v>765</v>
      </c>
      <c r="R249" s="11" t="s">
        <v>766</v>
      </c>
    </row>
    <row r="250" spans="1:18" x14ac:dyDescent="0.25">
      <c r="A250" s="11" t="s">
        <v>39</v>
      </c>
      <c r="D250" s="11" t="s">
        <v>94</v>
      </c>
      <c r="E250" s="11" t="s">
        <v>94</v>
      </c>
      <c r="F250" s="11" t="s">
        <v>1289</v>
      </c>
      <c r="H250" s="11" t="s">
        <v>77</v>
      </c>
      <c r="I250" s="11" t="s">
        <v>78</v>
      </c>
      <c r="J250" s="11" t="s">
        <v>9</v>
      </c>
      <c r="K250" s="11" t="s">
        <v>137</v>
      </c>
      <c r="L250" s="11" t="s">
        <v>767</v>
      </c>
      <c r="M250" s="11" t="s">
        <v>1433</v>
      </c>
      <c r="O250" s="11" t="s">
        <v>45</v>
      </c>
      <c r="P250" s="11" t="s">
        <v>46</v>
      </c>
      <c r="Q250" s="11" t="s">
        <v>768</v>
      </c>
      <c r="R250" s="11" t="s">
        <v>769</v>
      </c>
    </row>
    <row r="251" spans="1:18" x14ac:dyDescent="0.25">
      <c r="A251" s="11" t="s">
        <v>39</v>
      </c>
      <c r="D251" s="11" t="s">
        <v>1434</v>
      </c>
      <c r="E251" s="11" t="s">
        <v>94</v>
      </c>
      <c r="F251" s="11" t="s">
        <v>1435</v>
      </c>
      <c r="G251" s="11" t="s">
        <v>1250</v>
      </c>
      <c r="H251" s="11" t="s">
        <v>221</v>
      </c>
      <c r="I251" s="11" t="s">
        <v>222</v>
      </c>
      <c r="J251" s="11" t="s">
        <v>9</v>
      </c>
      <c r="K251" s="11" t="s">
        <v>137</v>
      </c>
      <c r="L251" s="11" t="s">
        <v>770</v>
      </c>
      <c r="M251" s="11" t="s">
        <v>1436</v>
      </c>
      <c r="O251" s="11" t="s">
        <v>45</v>
      </c>
      <c r="P251" s="11" t="s">
        <v>46</v>
      </c>
      <c r="Q251" s="11" t="s">
        <v>771</v>
      </c>
      <c r="R251" s="11" t="s">
        <v>772</v>
      </c>
    </row>
    <row r="252" spans="1:18" x14ac:dyDescent="0.25">
      <c r="A252" s="11" t="s">
        <v>39</v>
      </c>
      <c r="D252" s="11" t="s">
        <v>95</v>
      </c>
      <c r="E252" s="11" t="s">
        <v>94</v>
      </c>
      <c r="F252" s="11" t="s">
        <v>95</v>
      </c>
      <c r="G252" s="11" t="s">
        <v>1230</v>
      </c>
      <c r="H252" s="11" t="s">
        <v>175</v>
      </c>
      <c r="I252" s="11" t="s">
        <v>176</v>
      </c>
      <c r="J252" s="11" t="s">
        <v>1586</v>
      </c>
      <c r="K252" s="11" t="s">
        <v>135</v>
      </c>
      <c r="L252" s="11" t="s">
        <v>1748</v>
      </c>
      <c r="M252" s="11" t="s">
        <v>2247</v>
      </c>
      <c r="O252" s="11" t="s">
        <v>45</v>
      </c>
      <c r="P252" s="11" t="s">
        <v>319</v>
      </c>
      <c r="Q252" s="11" t="s">
        <v>1749</v>
      </c>
      <c r="R252" s="11" t="s">
        <v>1750</v>
      </c>
    </row>
    <row r="253" spans="1:18" x14ac:dyDescent="0.25">
      <c r="A253" s="11" t="s">
        <v>39</v>
      </c>
      <c r="D253" s="11" t="s">
        <v>94</v>
      </c>
      <c r="E253" s="11" t="s">
        <v>94</v>
      </c>
      <c r="F253" s="11" t="s">
        <v>97</v>
      </c>
      <c r="H253" s="11" t="s">
        <v>773</v>
      </c>
      <c r="I253" s="11" t="s">
        <v>774</v>
      </c>
      <c r="J253" s="11" t="s">
        <v>9</v>
      </c>
      <c r="K253" s="11" t="s">
        <v>136</v>
      </c>
      <c r="L253" s="11" t="s">
        <v>775</v>
      </c>
      <c r="M253" s="11" t="s">
        <v>1437</v>
      </c>
      <c r="O253" s="11" t="s">
        <v>45</v>
      </c>
      <c r="P253" s="11" t="s">
        <v>69</v>
      </c>
      <c r="Q253" s="11" t="s">
        <v>776</v>
      </c>
      <c r="R253" s="11" t="s">
        <v>777</v>
      </c>
    </row>
    <row r="254" spans="1:18" x14ac:dyDescent="0.25">
      <c r="A254" s="11" t="s">
        <v>39</v>
      </c>
      <c r="D254" s="11" t="s">
        <v>1438</v>
      </c>
      <c r="E254" s="11" t="s">
        <v>94</v>
      </c>
      <c r="F254" s="11" t="s">
        <v>84</v>
      </c>
      <c r="H254" s="11" t="s">
        <v>778</v>
      </c>
      <c r="I254" s="11" t="s">
        <v>779</v>
      </c>
      <c r="J254" s="11" t="s">
        <v>9</v>
      </c>
      <c r="K254" s="11" t="s">
        <v>136</v>
      </c>
      <c r="L254" s="11" t="s">
        <v>780</v>
      </c>
      <c r="M254" s="11" t="s">
        <v>1439</v>
      </c>
      <c r="O254" s="11" t="s">
        <v>45</v>
      </c>
      <c r="P254" s="11" t="s">
        <v>46</v>
      </c>
      <c r="Q254" s="11" t="s">
        <v>781</v>
      </c>
      <c r="R254" s="11" t="s">
        <v>782</v>
      </c>
    </row>
    <row r="255" spans="1:18" x14ac:dyDescent="0.25">
      <c r="A255" s="11" t="s">
        <v>39</v>
      </c>
      <c r="D255" s="11" t="s">
        <v>1440</v>
      </c>
      <c r="E255" s="11" t="s">
        <v>94</v>
      </c>
      <c r="F255" s="11" t="s">
        <v>1441</v>
      </c>
      <c r="H255" s="11" t="s">
        <v>783</v>
      </c>
      <c r="I255" s="11" t="s">
        <v>784</v>
      </c>
      <c r="J255" s="11" t="s">
        <v>9</v>
      </c>
      <c r="K255" s="11" t="s">
        <v>135</v>
      </c>
      <c r="L255" s="11" t="s">
        <v>785</v>
      </c>
      <c r="M255" s="11" t="s">
        <v>1442</v>
      </c>
      <c r="O255" s="11" t="s">
        <v>45</v>
      </c>
      <c r="P255" s="11" t="s">
        <v>46</v>
      </c>
      <c r="Q255" s="11" t="s">
        <v>786</v>
      </c>
      <c r="R255" s="11" t="s">
        <v>787</v>
      </c>
    </row>
    <row r="256" spans="1:18" x14ac:dyDescent="0.25">
      <c r="A256" s="11" t="s">
        <v>39</v>
      </c>
      <c r="D256" s="11" t="s">
        <v>1396</v>
      </c>
      <c r="E256" s="11" t="s">
        <v>94</v>
      </c>
      <c r="F256" s="11" t="s">
        <v>84</v>
      </c>
      <c r="G256" s="11" t="s">
        <v>86</v>
      </c>
      <c r="H256" s="11" t="s">
        <v>54</v>
      </c>
      <c r="I256" s="11" t="s">
        <v>55</v>
      </c>
      <c r="J256" s="11" t="s">
        <v>9</v>
      </c>
      <c r="K256" s="11" t="s">
        <v>136</v>
      </c>
      <c r="L256" s="11" t="s">
        <v>788</v>
      </c>
      <c r="M256" s="11" t="s">
        <v>1443</v>
      </c>
      <c r="O256" s="11" t="s">
        <v>45</v>
      </c>
      <c r="P256" s="11" t="s">
        <v>69</v>
      </c>
      <c r="Q256" s="11" t="s">
        <v>789</v>
      </c>
      <c r="R256" s="11" t="s">
        <v>790</v>
      </c>
    </row>
    <row r="257" spans="1:18" x14ac:dyDescent="0.25">
      <c r="A257" s="11" t="s">
        <v>39</v>
      </c>
      <c r="D257" s="11" t="s">
        <v>110</v>
      </c>
      <c r="E257" s="11" t="s">
        <v>94</v>
      </c>
      <c r="F257" s="11" t="s">
        <v>84</v>
      </c>
      <c r="G257" s="11" t="s">
        <v>130</v>
      </c>
      <c r="H257" s="11" t="s">
        <v>72</v>
      </c>
      <c r="I257" s="11" t="s">
        <v>73</v>
      </c>
      <c r="J257" s="11" t="s">
        <v>9</v>
      </c>
      <c r="K257" s="11" t="s">
        <v>136</v>
      </c>
      <c r="L257" s="11" t="s">
        <v>791</v>
      </c>
      <c r="M257" s="11" t="s">
        <v>88</v>
      </c>
      <c r="O257" s="11" t="s">
        <v>45</v>
      </c>
      <c r="P257" s="11" t="s">
        <v>69</v>
      </c>
      <c r="Q257" s="11" t="s">
        <v>792</v>
      </c>
      <c r="R257" s="11" t="s">
        <v>793</v>
      </c>
    </row>
    <row r="258" spans="1:18" x14ac:dyDescent="0.25">
      <c r="A258" s="11" t="s">
        <v>39</v>
      </c>
      <c r="D258" s="11" t="s">
        <v>1376</v>
      </c>
      <c r="E258" s="11" t="s">
        <v>94</v>
      </c>
      <c r="F258" s="11" t="s">
        <v>84</v>
      </c>
      <c r="H258" s="11" t="s">
        <v>794</v>
      </c>
      <c r="I258" s="11" t="s">
        <v>795</v>
      </c>
      <c r="J258" s="11" t="s">
        <v>9</v>
      </c>
      <c r="K258" s="11" t="s">
        <v>136</v>
      </c>
      <c r="L258" s="11" t="s">
        <v>796</v>
      </c>
      <c r="M258" s="11" t="s">
        <v>1444</v>
      </c>
      <c r="O258" s="11" t="s">
        <v>45</v>
      </c>
      <c r="P258" s="11" t="s">
        <v>69</v>
      </c>
      <c r="Q258" s="11" t="s">
        <v>797</v>
      </c>
      <c r="R258" s="11" t="s">
        <v>798</v>
      </c>
    </row>
    <row r="259" spans="1:18" x14ac:dyDescent="0.25">
      <c r="A259" s="11" t="s">
        <v>39</v>
      </c>
      <c r="D259" s="11" t="s">
        <v>1445</v>
      </c>
      <c r="E259" s="11" t="s">
        <v>94</v>
      </c>
      <c r="F259" s="11" t="s">
        <v>1367</v>
      </c>
      <c r="H259" s="11" t="s">
        <v>672</v>
      </c>
      <c r="I259" s="11" t="s">
        <v>673</v>
      </c>
      <c r="J259" s="11" t="s">
        <v>9</v>
      </c>
      <c r="K259" s="11" t="s">
        <v>136</v>
      </c>
      <c r="L259" s="11" t="s">
        <v>799</v>
      </c>
      <c r="M259" s="11" t="s">
        <v>1446</v>
      </c>
      <c r="O259" s="11" t="s">
        <v>45</v>
      </c>
      <c r="P259" s="11" t="s">
        <v>69</v>
      </c>
      <c r="Q259" s="11" t="s">
        <v>800</v>
      </c>
      <c r="R259" s="11" t="s">
        <v>801</v>
      </c>
    </row>
    <row r="260" spans="1:18" x14ac:dyDescent="0.25">
      <c r="A260" s="11" t="s">
        <v>39</v>
      </c>
      <c r="D260" s="11" t="s">
        <v>1447</v>
      </c>
      <c r="E260" s="11" t="s">
        <v>94</v>
      </c>
      <c r="F260" s="11" t="s">
        <v>1448</v>
      </c>
      <c r="H260" s="11" t="s">
        <v>783</v>
      </c>
      <c r="I260" s="11" t="s">
        <v>784</v>
      </c>
      <c r="J260" s="11" t="s">
        <v>9</v>
      </c>
      <c r="K260" s="11" t="s">
        <v>135</v>
      </c>
      <c r="L260" s="11" t="s">
        <v>802</v>
      </c>
      <c r="M260" s="11" t="s">
        <v>1449</v>
      </c>
      <c r="O260" s="11" t="s">
        <v>45</v>
      </c>
      <c r="P260" s="11" t="s">
        <v>46</v>
      </c>
      <c r="Q260" s="11" t="s">
        <v>803</v>
      </c>
      <c r="R260" s="11" t="s">
        <v>804</v>
      </c>
    </row>
    <row r="261" spans="1:18" x14ac:dyDescent="0.25">
      <c r="A261" s="11" t="s">
        <v>39</v>
      </c>
      <c r="D261" s="11" t="s">
        <v>99</v>
      </c>
      <c r="E261" s="11" t="s">
        <v>94</v>
      </c>
      <c r="F261" s="11" t="s">
        <v>94</v>
      </c>
      <c r="H261" s="11" t="s">
        <v>749</v>
      </c>
      <c r="I261" s="11" t="s">
        <v>750</v>
      </c>
      <c r="J261" s="11" t="s">
        <v>9</v>
      </c>
      <c r="K261" s="11" t="s">
        <v>136</v>
      </c>
      <c r="L261" s="11" t="s">
        <v>805</v>
      </c>
      <c r="M261" s="11" t="s">
        <v>1450</v>
      </c>
      <c r="O261" s="11" t="s">
        <v>45</v>
      </c>
      <c r="P261" s="11" t="s">
        <v>69</v>
      </c>
      <c r="Q261" s="11" t="s">
        <v>806</v>
      </c>
      <c r="R261" s="11" t="s">
        <v>807</v>
      </c>
    </row>
    <row r="262" spans="1:18" x14ac:dyDescent="0.25">
      <c r="A262" s="11" t="s">
        <v>39</v>
      </c>
      <c r="D262" s="11" t="s">
        <v>99</v>
      </c>
      <c r="E262" s="11" t="s">
        <v>94</v>
      </c>
      <c r="F262" s="11" t="s">
        <v>94</v>
      </c>
      <c r="H262" s="11" t="s">
        <v>733</v>
      </c>
      <c r="I262" s="11" t="s">
        <v>734</v>
      </c>
      <c r="J262" s="11" t="s">
        <v>9</v>
      </c>
      <c r="K262" s="11" t="s">
        <v>136</v>
      </c>
      <c r="L262" s="11" t="s">
        <v>808</v>
      </c>
      <c r="M262" s="11" t="s">
        <v>1451</v>
      </c>
      <c r="O262" s="11" t="s">
        <v>45</v>
      </c>
      <c r="P262" s="11" t="s">
        <v>69</v>
      </c>
      <c r="Q262" s="11" t="s">
        <v>809</v>
      </c>
      <c r="R262" s="11" t="s">
        <v>810</v>
      </c>
    </row>
    <row r="263" spans="1:18" x14ac:dyDescent="0.25">
      <c r="A263" s="11" t="s">
        <v>39</v>
      </c>
      <c r="D263" s="11" t="s">
        <v>99</v>
      </c>
      <c r="E263" s="11" t="s">
        <v>94</v>
      </c>
      <c r="F263" s="11" t="s">
        <v>87</v>
      </c>
      <c r="G263" s="11" t="s">
        <v>84</v>
      </c>
      <c r="H263" s="11" t="s">
        <v>65</v>
      </c>
      <c r="I263" s="11" t="s">
        <v>66</v>
      </c>
      <c r="J263" s="11" t="s">
        <v>9</v>
      </c>
      <c r="K263" s="11" t="s">
        <v>166</v>
      </c>
      <c r="L263" s="11" t="s">
        <v>811</v>
      </c>
      <c r="M263" s="11" t="s">
        <v>1452</v>
      </c>
      <c r="O263" s="11" t="s">
        <v>45</v>
      </c>
      <c r="P263" s="11" t="s">
        <v>69</v>
      </c>
      <c r="Q263" s="11" t="s">
        <v>812</v>
      </c>
      <c r="R263" s="11" t="s">
        <v>813</v>
      </c>
    </row>
    <row r="264" spans="1:18" x14ac:dyDescent="0.25">
      <c r="A264" s="11" t="s">
        <v>39</v>
      </c>
      <c r="D264" s="11" t="s">
        <v>2248</v>
      </c>
      <c r="E264" s="11" t="s">
        <v>94</v>
      </c>
      <c r="F264" s="11" t="s">
        <v>2248</v>
      </c>
      <c r="H264" s="11" t="s">
        <v>1751</v>
      </c>
      <c r="I264" s="11" t="s">
        <v>1752</v>
      </c>
      <c r="J264" s="11" t="s">
        <v>1586</v>
      </c>
      <c r="K264" s="11" t="s">
        <v>135</v>
      </c>
      <c r="L264" s="11" t="s">
        <v>1753</v>
      </c>
      <c r="M264" s="11" t="s">
        <v>2249</v>
      </c>
      <c r="O264" s="11" t="s">
        <v>45</v>
      </c>
      <c r="P264" s="11" t="s">
        <v>319</v>
      </c>
      <c r="Q264" s="11" t="s">
        <v>1754</v>
      </c>
      <c r="R264" s="11" t="s">
        <v>1755</v>
      </c>
    </row>
    <row r="265" spans="1:18" x14ac:dyDescent="0.25">
      <c r="A265" s="11" t="s">
        <v>39</v>
      </c>
      <c r="D265" s="11" t="s">
        <v>94</v>
      </c>
      <c r="E265" s="11" t="s">
        <v>94</v>
      </c>
      <c r="F265" s="11" t="s">
        <v>84</v>
      </c>
      <c r="G265" s="11" t="s">
        <v>84</v>
      </c>
      <c r="H265" s="11" t="s">
        <v>65</v>
      </c>
      <c r="I265" s="11" t="s">
        <v>66</v>
      </c>
      <c r="J265" s="11" t="s">
        <v>9</v>
      </c>
      <c r="K265" s="11" t="s">
        <v>166</v>
      </c>
      <c r="L265" s="11" t="s">
        <v>814</v>
      </c>
      <c r="M265" s="11" t="s">
        <v>1453</v>
      </c>
      <c r="O265" s="11" t="s">
        <v>45</v>
      </c>
      <c r="P265" s="11" t="s">
        <v>69</v>
      </c>
      <c r="Q265" s="11" t="s">
        <v>815</v>
      </c>
      <c r="R265" s="11" t="s">
        <v>816</v>
      </c>
    </row>
    <row r="266" spans="1:18" x14ac:dyDescent="0.25">
      <c r="A266" s="11" t="s">
        <v>39</v>
      </c>
      <c r="D266" s="11" t="s">
        <v>1454</v>
      </c>
      <c r="E266" s="11" t="s">
        <v>94</v>
      </c>
      <c r="F266" s="11" t="s">
        <v>99</v>
      </c>
      <c r="G266" s="11" t="s">
        <v>86</v>
      </c>
      <c r="H266" s="11" t="s">
        <v>54</v>
      </c>
      <c r="I266" s="11" t="s">
        <v>55</v>
      </c>
      <c r="J266" s="11" t="s">
        <v>9</v>
      </c>
      <c r="K266" s="11" t="s">
        <v>135</v>
      </c>
      <c r="L266" s="11" t="s">
        <v>817</v>
      </c>
      <c r="M266" s="11" t="s">
        <v>1455</v>
      </c>
      <c r="O266" s="11" t="s">
        <v>45</v>
      </c>
      <c r="P266" s="11" t="s">
        <v>69</v>
      </c>
      <c r="Q266" s="11" t="s">
        <v>818</v>
      </c>
      <c r="R266" s="11" t="s">
        <v>819</v>
      </c>
    </row>
    <row r="267" spans="1:18" x14ac:dyDescent="0.25">
      <c r="A267" s="11" t="s">
        <v>39</v>
      </c>
      <c r="D267" s="11" t="s">
        <v>104</v>
      </c>
      <c r="E267" s="11" t="s">
        <v>94</v>
      </c>
      <c r="F267" s="11" t="s">
        <v>104</v>
      </c>
      <c r="H267" s="11" t="s">
        <v>1756</v>
      </c>
      <c r="I267" s="11" t="s">
        <v>1757</v>
      </c>
      <c r="J267" s="11" t="s">
        <v>45</v>
      </c>
      <c r="K267" s="11" t="s">
        <v>136</v>
      </c>
      <c r="L267" s="11" t="s">
        <v>1758</v>
      </c>
      <c r="M267" s="11" t="s">
        <v>2250</v>
      </c>
      <c r="O267" s="11" t="s">
        <v>45</v>
      </c>
      <c r="P267" s="11" t="s">
        <v>319</v>
      </c>
      <c r="Q267" s="11" t="s">
        <v>1759</v>
      </c>
      <c r="R267" s="11" t="s">
        <v>1760</v>
      </c>
    </row>
    <row r="268" spans="1:18" x14ac:dyDescent="0.25">
      <c r="A268" s="11" t="s">
        <v>39</v>
      </c>
      <c r="D268" s="11" t="s">
        <v>2251</v>
      </c>
      <c r="E268" s="11" t="s">
        <v>94</v>
      </c>
      <c r="F268" s="11" t="s">
        <v>2251</v>
      </c>
      <c r="G268" s="11" t="s">
        <v>130</v>
      </c>
      <c r="H268" s="11" t="s">
        <v>156</v>
      </c>
      <c r="I268" s="11" t="s">
        <v>157</v>
      </c>
      <c r="J268" s="11" t="s">
        <v>1586</v>
      </c>
      <c r="K268" s="11" t="s">
        <v>136</v>
      </c>
      <c r="L268" s="11" t="s">
        <v>1761</v>
      </c>
      <c r="M268" s="11" t="s">
        <v>2252</v>
      </c>
      <c r="O268" s="11" t="s">
        <v>45</v>
      </c>
      <c r="P268" s="11" t="s">
        <v>319</v>
      </c>
      <c r="Q268" s="11" t="s">
        <v>1634</v>
      </c>
      <c r="R268" s="11" t="s">
        <v>1762</v>
      </c>
    </row>
    <row r="269" spans="1:18" x14ac:dyDescent="0.25">
      <c r="A269" s="11" t="s">
        <v>39</v>
      </c>
      <c r="D269" s="11" t="s">
        <v>115</v>
      </c>
      <c r="E269" s="11" t="s">
        <v>94</v>
      </c>
      <c r="F269" s="11" t="s">
        <v>115</v>
      </c>
      <c r="H269" s="11" t="s">
        <v>749</v>
      </c>
      <c r="I269" s="11" t="s">
        <v>750</v>
      </c>
      <c r="J269" s="11" t="s">
        <v>1586</v>
      </c>
      <c r="K269" s="11" t="s">
        <v>166</v>
      </c>
      <c r="L269" s="11" t="s">
        <v>1763</v>
      </c>
      <c r="M269" s="11" t="s">
        <v>2253</v>
      </c>
      <c r="O269" s="11" t="s">
        <v>45</v>
      </c>
      <c r="P269" s="11" t="s">
        <v>319</v>
      </c>
      <c r="Q269" s="11" t="s">
        <v>1764</v>
      </c>
      <c r="R269" s="11" t="s">
        <v>1765</v>
      </c>
    </row>
    <row r="270" spans="1:18" x14ac:dyDescent="0.25">
      <c r="A270" s="11" t="s">
        <v>39</v>
      </c>
      <c r="D270" s="11" t="s">
        <v>99</v>
      </c>
      <c r="E270" s="11" t="s">
        <v>94</v>
      </c>
      <c r="F270" s="11" t="s">
        <v>94</v>
      </c>
      <c r="H270" s="11" t="s">
        <v>820</v>
      </c>
      <c r="I270" s="11" t="s">
        <v>821</v>
      </c>
      <c r="J270" s="11" t="s">
        <v>9</v>
      </c>
      <c r="K270" s="11" t="s">
        <v>166</v>
      </c>
      <c r="L270" s="11" t="s">
        <v>822</v>
      </c>
      <c r="M270" s="11" t="s">
        <v>1456</v>
      </c>
      <c r="O270" s="11" t="s">
        <v>45</v>
      </c>
      <c r="P270" s="11" t="s">
        <v>69</v>
      </c>
      <c r="Q270" s="11" t="s">
        <v>823</v>
      </c>
      <c r="R270" s="11" t="s">
        <v>824</v>
      </c>
    </row>
    <row r="271" spans="1:18" x14ac:dyDescent="0.25">
      <c r="A271" s="11" t="s">
        <v>39</v>
      </c>
      <c r="D271" s="11" t="s">
        <v>1305</v>
      </c>
      <c r="E271" s="11" t="s">
        <v>94</v>
      </c>
      <c r="F271" s="11" t="s">
        <v>1289</v>
      </c>
      <c r="H271" s="11" t="s">
        <v>70</v>
      </c>
      <c r="I271" s="11" t="s">
        <v>71</v>
      </c>
      <c r="J271" s="11" t="s">
        <v>9</v>
      </c>
      <c r="K271" s="11" t="s">
        <v>137</v>
      </c>
      <c r="L271" s="11" t="s">
        <v>825</v>
      </c>
      <c r="M271" s="11" t="s">
        <v>109</v>
      </c>
      <c r="O271" s="11" t="s">
        <v>45</v>
      </c>
      <c r="P271" s="11" t="s">
        <v>46</v>
      </c>
      <c r="Q271" s="11" t="s">
        <v>826</v>
      </c>
      <c r="R271" s="11" t="s">
        <v>827</v>
      </c>
    </row>
    <row r="272" spans="1:18" x14ac:dyDescent="0.25">
      <c r="A272" s="11" t="s">
        <v>39</v>
      </c>
      <c r="D272" s="11" t="s">
        <v>99</v>
      </c>
      <c r="E272" s="11" t="s">
        <v>94</v>
      </c>
      <c r="F272" s="11" t="s">
        <v>94</v>
      </c>
      <c r="H272" s="11" t="s">
        <v>828</v>
      </c>
      <c r="I272" s="11" t="s">
        <v>829</v>
      </c>
      <c r="J272" s="11" t="s">
        <v>9</v>
      </c>
      <c r="K272" s="11" t="s">
        <v>166</v>
      </c>
      <c r="L272" s="11" t="s">
        <v>830</v>
      </c>
      <c r="M272" s="11" t="s">
        <v>1457</v>
      </c>
      <c r="O272" s="11" t="s">
        <v>45</v>
      </c>
      <c r="P272" s="11" t="s">
        <v>69</v>
      </c>
      <c r="Q272" s="11" t="s">
        <v>831</v>
      </c>
      <c r="R272" s="11" t="s">
        <v>832</v>
      </c>
    </row>
    <row r="273" spans="1:18" x14ac:dyDescent="0.25">
      <c r="A273" s="11" t="s">
        <v>39</v>
      </c>
      <c r="D273" s="11" t="s">
        <v>2254</v>
      </c>
      <c r="E273" s="11" t="s">
        <v>94</v>
      </c>
      <c r="F273" s="11" t="s">
        <v>2254</v>
      </c>
      <c r="G273" s="11" t="s">
        <v>130</v>
      </c>
      <c r="H273" s="11" t="s">
        <v>156</v>
      </c>
      <c r="I273" s="11" t="s">
        <v>157</v>
      </c>
      <c r="J273" s="11" t="s">
        <v>1586</v>
      </c>
      <c r="K273" s="11" t="s">
        <v>136</v>
      </c>
      <c r="L273" s="11" t="s">
        <v>1761</v>
      </c>
      <c r="M273" s="11" t="s">
        <v>2255</v>
      </c>
      <c r="O273" s="11" t="s">
        <v>45</v>
      </c>
      <c r="P273" s="11" t="s">
        <v>319</v>
      </c>
      <c r="Q273" s="11" t="s">
        <v>1766</v>
      </c>
      <c r="R273" s="11" t="s">
        <v>1762</v>
      </c>
    </row>
    <row r="274" spans="1:18" x14ac:dyDescent="0.25">
      <c r="A274" s="11" t="s">
        <v>39</v>
      </c>
      <c r="D274" s="11" t="s">
        <v>1493</v>
      </c>
      <c r="E274" s="11" t="s">
        <v>94</v>
      </c>
      <c r="F274" s="11" t="s">
        <v>1493</v>
      </c>
      <c r="G274" s="11" t="s">
        <v>1230</v>
      </c>
      <c r="H274" s="11" t="s">
        <v>175</v>
      </c>
      <c r="I274" s="11" t="s">
        <v>176</v>
      </c>
      <c r="J274" s="11" t="s">
        <v>1586</v>
      </c>
      <c r="K274" s="11" t="s">
        <v>135</v>
      </c>
      <c r="L274" s="11" t="s">
        <v>1748</v>
      </c>
      <c r="M274" s="11" t="s">
        <v>2256</v>
      </c>
      <c r="O274" s="11" t="s">
        <v>45</v>
      </c>
      <c r="P274" s="11" t="s">
        <v>319</v>
      </c>
      <c r="Q274" s="11" t="s">
        <v>1767</v>
      </c>
      <c r="R274" s="11" t="s">
        <v>1750</v>
      </c>
    </row>
    <row r="275" spans="1:18" x14ac:dyDescent="0.25">
      <c r="A275" s="11" t="s">
        <v>39</v>
      </c>
      <c r="D275" s="11" t="s">
        <v>2257</v>
      </c>
      <c r="E275" s="11" t="s">
        <v>94</v>
      </c>
      <c r="F275" s="11" t="s">
        <v>2258</v>
      </c>
      <c r="G275" s="11" t="s">
        <v>84</v>
      </c>
      <c r="H275" s="11" t="s">
        <v>65</v>
      </c>
      <c r="I275" s="11" t="s">
        <v>66</v>
      </c>
      <c r="J275" s="11" t="s">
        <v>1586</v>
      </c>
      <c r="K275" s="11" t="s">
        <v>135</v>
      </c>
      <c r="L275" s="11" t="s">
        <v>1768</v>
      </c>
      <c r="M275" s="11" t="s">
        <v>2259</v>
      </c>
      <c r="O275" s="11" t="s">
        <v>45</v>
      </c>
      <c r="P275" s="11" t="s">
        <v>319</v>
      </c>
      <c r="Q275" s="11" t="s">
        <v>1769</v>
      </c>
      <c r="R275" s="11" t="s">
        <v>1770</v>
      </c>
    </row>
    <row r="276" spans="1:18" x14ac:dyDescent="0.25">
      <c r="A276" s="11" t="s">
        <v>39</v>
      </c>
      <c r="D276" s="11" t="s">
        <v>2260</v>
      </c>
      <c r="E276" s="11" t="s">
        <v>94</v>
      </c>
      <c r="F276" s="11" t="s">
        <v>2260</v>
      </c>
      <c r="G276" s="11" t="s">
        <v>84</v>
      </c>
      <c r="H276" s="11" t="s">
        <v>65</v>
      </c>
      <c r="I276" s="11" t="s">
        <v>66</v>
      </c>
      <c r="J276" s="11" t="s">
        <v>1586</v>
      </c>
      <c r="K276" s="11" t="s">
        <v>135</v>
      </c>
      <c r="L276" s="11" t="s">
        <v>1768</v>
      </c>
      <c r="M276" s="11" t="s">
        <v>2261</v>
      </c>
      <c r="O276" s="11" t="s">
        <v>45</v>
      </c>
      <c r="P276" s="11" t="s">
        <v>319</v>
      </c>
      <c r="Q276" s="11" t="s">
        <v>1771</v>
      </c>
      <c r="R276" s="11" t="s">
        <v>1770</v>
      </c>
    </row>
    <row r="277" spans="1:18" x14ac:dyDescent="0.25">
      <c r="A277" s="11" t="s">
        <v>39</v>
      </c>
      <c r="D277" s="11" t="s">
        <v>2262</v>
      </c>
      <c r="E277" s="11" t="s">
        <v>94</v>
      </c>
      <c r="F277" s="11" t="s">
        <v>2262</v>
      </c>
      <c r="H277" s="11" t="s">
        <v>1756</v>
      </c>
      <c r="I277" s="11" t="s">
        <v>1757</v>
      </c>
      <c r="J277" s="11" t="s">
        <v>1586</v>
      </c>
      <c r="K277" s="11" t="s">
        <v>136</v>
      </c>
      <c r="L277" s="11" t="s">
        <v>1772</v>
      </c>
      <c r="M277" s="11" t="s">
        <v>2263</v>
      </c>
      <c r="O277" s="11" t="s">
        <v>45</v>
      </c>
      <c r="P277" s="11" t="s">
        <v>319</v>
      </c>
      <c r="Q277" s="11" t="s">
        <v>1773</v>
      </c>
      <c r="R277" s="11" t="s">
        <v>1774</v>
      </c>
    </row>
    <row r="278" spans="1:18" x14ac:dyDescent="0.25">
      <c r="A278" s="11" t="s">
        <v>39</v>
      </c>
      <c r="D278" s="11" t="s">
        <v>110</v>
      </c>
      <c r="E278" s="11" t="s">
        <v>94</v>
      </c>
      <c r="F278" s="11" t="s">
        <v>110</v>
      </c>
      <c r="G278" s="11" t="s">
        <v>85</v>
      </c>
      <c r="H278" s="11" t="s">
        <v>1775</v>
      </c>
      <c r="I278" s="11" t="s">
        <v>1776</v>
      </c>
      <c r="J278" s="11" t="s">
        <v>1586</v>
      </c>
      <c r="K278" s="11" t="s">
        <v>137</v>
      </c>
      <c r="L278" s="11" t="s">
        <v>1777</v>
      </c>
      <c r="M278" s="11" t="s">
        <v>2264</v>
      </c>
      <c r="O278" s="11" t="s">
        <v>45</v>
      </c>
      <c r="P278" s="11" t="s">
        <v>319</v>
      </c>
      <c r="Q278" s="11" t="s">
        <v>1778</v>
      </c>
      <c r="R278" s="11" t="s">
        <v>1777</v>
      </c>
    </row>
    <row r="279" spans="1:18" x14ac:dyDescent="0.25">
      <c r="A279" s="11" t="s">
        <v>39</v>
      </c>
      <c r="D279" s="11" t="s">
        <v>110</v>
      </c>
      <c r="E279" s="11" t="s">
        <v>94</v>
      </c>
      <c r="F279" s="11" t="s">
        <v>87</v>
      </c>
      <c r="H279" s="11" t="s">
        <v>833</v>
      </c>
      <c r="I279" s="11" t="s">
        <v>834</v>
      </c>
      <c r="J279" s="11" t="s">
        <v>9</v>
      </c>
      <c r="K279" s="11" t="s">
        <v>166</v>
      </c>
      <c r="L279" s="11" t="s">
        <v>835</v>
      </c>
      <c r="M279" s="11" t="s">
        <v>1458</v>
      </c>
      <c r="O279" s="11" t="s">
        <v>45</v>
      </c>
      <c r="P279" s="11" t="s">
        <v>69</v>
      </c>
      <c r="Q279" s="11" t="s">
        <v>836</v>
      </c>
      <c r="R279" s="11" t="s">
        <v>837</v>
      </c>
    </row>
    <row r="280" spans="1:18" x14ac:dyDescent="0.25">
      <c r="A280" s="11" t="s">
        <v>39</v>
      </c>
      <c r="D280" s="11" t="s">
        <v>99</v>
      </c>
      <c r="E280" s="11" t="s">
        <v>94</v>
      </c>
      <c r="F280" s="11" t="s">
        <v>94</v>
      </c>
      <c r="G280" s="11" t="s">
        <v>130</v>
      </c>
      <c r="H280" s="11" t="s">
        <v>72</v>
      </c>
      <c r="I280" s="11" t="s">
        <v>73</v>
      </c>
      <c r="J280" s="11" t="s">
        <v>9</v>
      </c>
      <c r="K280" s="11" t="s">
        <v>136</v>
      </c>
      <c r="L280" s="11" t="s">
        <v>838</v>
      </c>
      <c r="M280" s="11" t="s">
        <v>1459</v>
      </c>
      <c r="O280" s="11" t="s">
        <v>45</v>
      </c>
      <c r="P280" s="11" t="s">
        <v>69</v>
      </c>
      <c r="Q280" s="11" t="s">
        <v>839</v>
      </c>
      <c r="R280" s="11" t="s">
        <v>840</v>
      </c>
    </row>
    <row r="281" spans="1:18" x14ac:dyDescent="0.25">
      <c r="A281" s="11" t="s">
        <v>39</v>
      </c>
      <c r="D281" s="11" t="s">
        <v>2265</v>
      </c>
      <c r="E281" s="11" t="s">
        <v>94</v>
      </c>
      <c r="F281" s="11" t="s">
        <v>2265</v>
      </c>
      <c r="H281" s="11" t="s">
        <v>1779</v>
      </c>
      <c r="I281" s="11" t="s">
        <v>1780</v>
      </c>
      <c r="J281" s="11" t="s">
        <v>1586</v>
      </c>
      <c r="K281" s="11" t="s">
        <v>166</v>
      </c>
      <c r="L281" s="11" t="s">
        <v>1781</v>
      </c>
      <c r="M281" s="11" t="s">
        <v>2266</v>
      </c>
      <c r="O281" s="11" t="s">
        <v>45</v>
      </c>
      <c r="P281" s="11" t="s">
        <v>319</v>
      </c>
      <c r="Q281" s="11" t="s">
        <v>1782</v>
      </c>
      <c r="R281" s="11" t="s">
        <v>1783</v>
      </c>
    </row>
    <row r="282" spans="1:18" x14ac:dyDescent="0.25">
      <c r="A282" s="11" t="s">
        <v>39</v>
      </c>
      <c r="D282" s="11" t="s">
        <v>99</v>
      </c>
      <c r="E282" s="11" t="s">
        <v>94</v>
      </c>
      <c r="F282" s="11" t="s">
        <v>87</v>
      </c>
      <c r="H282" s="11" t="s">
        <v>841</v>
      </c>
      <c r="I282" s="11" t="s">
        <v>842</v>
      </c>
      <c r="J282" s="11" t="s">
        <v>9</v>
      </c>
      <c r="K282" s="11" t="s">
        <v>166</v>
      </c>
      <c r="L282" s="11" t="s">
        <v>843</v>
      </c>
      <c r="M282" s="11" t="s">
        <v>1460</v>
      </c>
      <c r="O282" s="11" t="s">
        <v>45</v>
      </c>
      <c r="P282" s="11" t="s">
        <v>69</v>
      </c>
      <c r="Q282" s="11" t="s">
        <v>844</v>
      </c>
      <c r="R282" s="11" t="s">
        <v>845</v>
      </c>
    </row>
    <row r="283" spans="1:18" x14ac:dyDescent="0.25">
      <c r="A283" s="11" t="s">
        <v>39</v>
      </c>
      <c r="D283" s="11" t="s">
        <v>1293</v>
      </c>
      <c r="E283" s="11" t="s">
        <v>94</v>
      </c>
      <c r="F283" s="11" t="s">
        <v>94</v>
      </c>
      <c r="H283" s="11" t="s">
        <v>690</v>
      </c>
      <c r="I283" s="11" t="s">
        <v>691</v>
      </c>
      <c r="J283" s="11" t="s">
        <v>9</v>
      </c>
      <c r="K283" s="11" t="s">
        <v>166</v>
      </c>
      <c r="L283" s="11" t="s">
        <v>846</v>
      </c>
      <c r="M283" s="11" t="s">
        <v>1461</v>
      </c>
      <c r="O283" s="11" t="s">
        <v>45</v>
      </c>
      <c r="P283" s="11" t="s">
        <v>69</v>
      </c>
      <c r="Q283" s="11" t="s">
        <v>847</v>
      </c>
      <c r="R283" s="11" t="s">
        <v>848</v>
      </c>
    </row>
    <row r="284" spans="1:18" x14ac:dyDescent="0.25">
      <c r="A284" s="11" t="s">
        <v>39</v>
      </c>
      <c r="D284" s="11" t="s">
        <v>2267</v>
      </c>
      <c r="E284" s="11" t="s">
        <v>94</v>
      </c>
      <c r="F284" s="11" t="s">
        <v>1280</v>
      </c>
      <c r="H284" s="11" t="s">
        <v>1779</v>
      </c>
      <c r="I284" s="11" t="s">
        <v>1780</v>
      </c>
      <c r="J284" s="11" t="s">
        <v>1586</v>
      </c>
      <c r="K284" s="11" t="s">
        <v>166</v>
      </c>
      <c r="L284" s="11" t="s">
        <v>1784</v>
      </c>
      <c r="M284" s="11" t="s">
        <v>2268</v>
      </c>
      <c r="O284" s="11" t="s">
        <v>45</v>
      </c>
      <c r="P284" s="11" t="s">
        <v>319</v>
      </c>
      <c r="Q284" s="11" t="s">
        <v>1785</v>
      </c>
      <c r="R284" s="11" t="s">
        <v>1786</v>
      </c>
    </row>
    <row r="285" spans="1:18" x14ac:dyDescent="0.25">
      <c r="A285" s="11" t="s">
        <v>39</v>
      </c>
      <c r="D285" s="11" t="s">
        <v>2269</v>
      </c>
      <c r="E285" s="11" t="s">
        <v>94</v>
      </c>
      <c r="F285" s="11" t="s">
        <v>2269</v>
      </c>
      <c r="H285" s="11" t="s">
        <v>1680</v>
      </c>
      <c r="I285" s="11" t="s">
        <v>1681</v>
      </c>
      <c r="J285" s="11" t="s">
        <v>45</v>
      </c>
      <c r="K285" s="11" t="s">
        <v>135</v>
      </c>
      <c r="M285" s="11" t="s">
        <v>2270</v>
      </c>
      <c r="O285" s="11" t="s">
        <v>45</v>
      </c>
      <c r="P285" s="11" t="s">
        <v>319</v>
      </c>
      <c r="Q285" s="11" t="s">
        <v>1787</v>
      </c>
      <c r="R285" s="11" t="s">
        <v>1788</v>
      </c>
    </row>
    <row r="286" spans="1:18" x14ac:dyDescent="0.25">
      <c r="A286" s="11" t="s">
        <v>39</v>
      </c>
      <c r="D286" s="11" t="s">
        <v>1304</v>
      </c>
      <c r="E286" s="11" t="s">
        <v>94</v>
      </c>
      <c r="F286" s="11" t="s">
        <v>84</v>
      </c>
      <c r="H286" s="11" t="s">
        <v>749</v>
      </c>
      <c r="I286" s="11" t="s">
        <v>750</v>
      </c>
      <c r="J286" s="11" t="s">
        <v>9</v>
      </c>
      <c r="K286" s="11" t="s">
        <v>136</v>
      </c>
      <c r="L286" s="11" t="s">
        <v>849</v>
      </c>
      <c r="M286" s="11" t="s">
        <v>1462</v>
      </c>
      <c r="O286" s="11" t="s">
        <v>45</v>
      </c>
      <c r="P286" s="11" t="s">
        <v>69</v>
      </c>
      <c r="Q286" s="11" t="s">
        <v>850</v>
      </c>
      <c r="R286" s="11" t="s">
        <v>851</v>
      </c>
    </row>
    <row r="287" spans="1:18" x14ac:dyDescent="0.25">
      <c r="A287" s="11" t="s">
        <v>39</v>
      </c>
      <c r="D287" s="11" t="s">
        <v>99</v>
      </c>
      <c r="E287" s="11" t="s">
        <v>94</v>
      </c>
      <c r="F287" s="11" t="s">
        <v>94</v>
      </c>
      <c r="H287" s="11" t="s">
        <v>852</v>
      </c>
      <c r="I287" s="11" t="s">
        <v>853</v>
      </c>
      <c r="J287" s="11" t="s">
        <v>9</v>
      </c>
      <c r="K287" s="11" t="s">
        <v>166</v>
      </c>
      <c r="L287" s="11" t="s">
        <v>854</v>
      </c>
      <c r="M287" s="11" t="s">
        <v>1463</v>
      </c>
      <c r="O287" s="11" t="s">
        <v>45</v>
      </c>
      <c r="P287" s="11" t="s">
        <v>69</v>
      </c>
      <c r="Q287" s="11" t="s">
        <v>855</v>
      </c>
      <c r="R287" s="11" t="s">
        <v>856</v>
      </c>
    </row>
    <row r="288" spans="1:18" x14ac:dyDescent="0.25">
      <c r="A288" s="11" t="s">
        <v>39</v>
      </c>
      <c r="D288" s="11" t="s">
        <v>110</v>
      </c>
      <c r="E288" s="11" t="s">
        <v>94</v>
      </c>
      <c r="F288" s="11" t="s">
        <v>84</v>
      </c>
      <c r="H288" s="11" t="s">
        <v>857</v>
      </c>
      <c r="I288" s="11" t="s">
        <v>858</v>
      </c>
      <c r="J288" s="11" t="s">
        <v>9</v>
      </c>
      <c r="K288" s="11" t="s">
        <v>166</v>
      </c>
      <c r="L288" s="11" t="s">
        <v>859</v>
      </c>
      <c r="M288" s="11" t="s">
        <v>1464</v>
      </c>
      <c r="O288" s="11" t="s">
        <v>45</v>
      </c>
      <c r="P288" s="11" t="s">
        <v>69</v>
      </c>
      <c r="Q288" s="11" t="s">
        <v>860</v>
      </c>
      <c r="R288" s="11" t="s">
        <v>861</v>
      </c>
    </row>
    <row r="289" spans="1:18" x14ac:dyDescent="0.25">
      <c r="A289" s="11" t="s">
        <v>39</v>
      </c>
      <c r="D289" s="11" t="s">
        <v>1312</v>
      </c>
      <c r="E289" s="11" t="s">
        <v>94</v>
      </c>
      <c r="F289" s="11" t="s">
        <v>84</v>
      </c>
      <c r="H289" s="11" t="s">
        <v>862</v>
      </c>
      <c r="I289" s="11" t="s">
        <v>863</v>
      </c>
      <c r="J289" s="11" t="s">
        <v>9</v>
      </c>
      <c r="K289" s="11" t="s">
        <v>136</v>
      </c>
      <c r="L289" s="11" t="s">
        <v>864</v>
      </c>
      <c r="M289" s="11" t="s">
        <v>1465</v>
      </c>
      <c r="O289" s="11" t="s">
        <v>45</v>
      </c>
      <c r="P289" s="11" t="s">
        <v>69</v>
      </c>
      <c r="Q289" s="11" t="s">
        <v>865</v>
      </c>
      <c r="R289" s="11" t="s">
        <v>866</v>
      </c>
    </row>
    <row r="290" spans="1:18" x14ac:dyDescent="0.25">
      <c r="A290" s="11" t="s">
        <v>39</v>
      </c>
      <c r="D290" s="11" t="s">
        <v>1416</v>
      </c>
      <c r="E290" s="11" t="s">
        <v>94</v>
      </c>
      <c r="F290" s="11" t="s">
        <v>84</v>
      </c>
      <c r="H290" s="11" t="s">
        <v>862</v>
      </c>
      <c r="I290" s="11" t="s">
        <v>863</v>
      </c>
      <c r="J290" s="11" t="s">
        <v>9</v>
      </c>
      <c r="K290" s="11" t="s">
        <v>136</v>
      </c>
      <c r="L290" s="11" t="s">
        <v>867</v>
      </c>
      <c r="M290" s="11" t="s">
        <v>1465</v>
      </c>
      <c r="O290" s="11" t="s">
        <v>45</v>
      </c>
      <c r="P290" s="11" t="s">
        <v>69</v>
      </c>
      <c r="Q290" s="11" t="s">
        <v>868</v>
      </c>
      <c r="R290" s="11" t="s">
        <v>869</v>
      </c>
    </row>
    <row r="291" spans="1:18" x14ac:dyDescent="0.25">
      <c r="A291" s="11" t="s">
        <v>39</v>
      </c>
      <c r="D291" s="11" t="s">
        <v>1293</v>
      </c>
      <c r="E291" s="11" t="s">
        <v>94</v>
      </c>
      <c r="F291" s="11" t="s">
        <v>94</v>
      </c>
      <c r="H291" s="11" t="s">
        <v>690</v>
      </c>
      <c r="I291" s="11" t="s">
        <v>691</v>
      </c>
      <c r="J291" s="11" t="s">
        <v>9</v>
      </c>
      <c r="K291" s="11" t="s">
        <v>166</v>
      </c>
      <c r="L291" s="11" t="s">
        <v>870</v>
      </c>
      <c r="M291" s="11" t="s">
        <v>1466</v>
      </c>
      <c r="O291" s="11" t="s">
        <v>45</v>
      </c>
      <c r="P291" s="11" t="s">
        <v>69</v>
      </c>
      <c r="Q291" s="11" t="s">
        <v>871</v>
      </c>
      <c r="R291" s="11" t="s">
        <v>872</v>
      </c>
    </row>
    <row r="292" spans="1:18" x14ac:dyDescent="0.25">
      <c r="A292" s="11" t="s">
        <v>39</v>
      </c>
      <c r="D292" s="11" t="s">
        <v>1353</v>
      </c>
      <c r="E292" s="11" t="s">
        <v>94</v>
      </c>
      <c r="F292" s="11" t="s">
        <v>1353</v>
      </c>
      <c r="G292" s="11" t="s">
        <v>130</v>
      </c>
      <c r="H292" s="11" t="s">
        <v>156</v>
      </c>
      <c r="I292" s="11" t="s">
        <v>157</v>
      </c>
      <c r="J292" s="11" t="s">
        <v>9</v>
      </c>
      <c r="K292" s="11" t="s">
        <v>136</v>
      </c>
      <c r="L292" s="11" t="s">
        <v>873</v>
      </c>
      <c r="M292" s="11" t="s">
        <v>1467</v>
      </c>
      <c r="O292" s="11" t="s">
        <v>45</v>
      </c>
      <c r="P292" s="11" t="s">
        <v>69</v>
      </c>
      <c r="Q292" s="11" t="s">
        <v>874</v>
      </c>
      <c r="R292" s="11" t="s">
        <v>875</v>
      </c>
    </row>
    <row r="293" spans="1:18" x14ac:dyDescent="0.25">
      <c r="A293" s="11" t="s">
        <v>39</v>
      </c>
      <c r="D293" s="11" t="s">
        <v>2269</v>
      </c>
      <c r="E293" s="11" t="s">
        <v>94</v>
      </c>
      <c r="F293" s="11" t="s">
        <v>2269</v>
      </c>
      <c r="H293" s="11" t="s">
        <v>1680</v>
      </c>
      <c r="I293" s="11" t="s">
        <v>1681</v>
      </c>
      <c r="J293" s="11" t="s">
        <v>45</v>
      </c>
      <c r="K293" s="11" t="s">
        <v>135</v>
      </c>
      <c r="M293" s="11" t="s">
        <v>2271</v>
      </c>
      <c r="O293" s="11" t="s">
        <v>45</v>
      </c>
      <c r="P293" s="11" t="s">
        <v>319</v>
      </c>
      <c r="Q293" s="11" t="s">
        <v>1789</v>
      </c>
      <c r="R293" s="11" t="s">
        <v>1788</v>
      </c>
    </row>
    <row r="294" spans="1:18" x14ac:dyDescent="0.25">
      <c r="A294" s="11" t="s">
        <v>39</v>
      </c>
      <c r="D294" s="11" t="s">
        <v>1307</v>
      </c>
      <c r="E294" s="11" t="s">
        <v>94</v>
      </c>
      <c r="F294" s="11" t="s">
        <v>84</v>
      </c>
      <c r="H294" s="11" t="s">
        <v>820</v>
      </c>
      <c r="I294" s="11" t="s">
        <v>821</v>
      </c>
      <c r="J294" s="11" t="s">
        <v>9</v>
      </c>
      <c r="K294" s="11" t="s">
        <v>166</v>
      </c>
      <c r="L294" s="11" t="s">
        <v>822</v>
      </c>
      <c r="M294" s="11" t="s">
        <v>1468</v>
      </c>
      <c r="O294" s="11" t="s">
        <v>45</v>
      </c>
      <c r="P294" s="11" t="s">
        <v>69</v>
      </c>
      <c r="Q294" s="11" t="s">
        <v>876</v>
      </c>
      <c r="R294" s="11" t="s">
        <v>877</v>
      </c>
    </row>
    <row r="295" spans="1:18" x14ac:dyDescent="0.25">
      <c r="A295" s="11" t="s">
        <v>39</v>
      </c>
      <c r="D295" s="11" t="s">
        <v>2272</v>
      </c>
      <c r="E295" s="11" t="s">
        <v>94</v>
      </c>
      <c r="F295" s="11" t="s">
        <v>2272</v>
      </c>
      <c r="H295" s="11" t="s">
        <v>1675</v>
      </c>
      <c r="I295" s="11" t="s">
        <v>1676</v>
      </c>
      <c r="J295" s="11" t="s">
        <v>45</v>
      </c>
      <c r="K295" s="11" t="s">
        <v>137</v>
      </c>
      <c r="L295" s="11" t="s">
        <v>1790</v>
      </c>
      <c r="M295" s="11" t="s">
        <v>2273</v>
      </c>
      <c r="O295" s="11" t="s">
        <v>45</v>
      </c>
      <c r="P295" s="11" t="s">
        <v>319</v>
      </c>
      <c r="Q295" s="11" t="s">
        <v>1791</v>
      </c>
      <c r="R295" s="11" t="s">
        <v>1792</v>
      </c>
    </row>
    <row r="296" spans="1:18" x14ac:dyDescent="0.25">
      <c r="A296" s="11" t="s">
        <v>39</v>
      </c>
      <c r="D296" s="11" t="s">
        <v>113</v>
      </c>
      <c r="E296" s="11" t="s">
        <v>94</v>
      </c>
      <c r="F296" s="11" t="s">
        <v>113</v>
      </c>
      <c r="G296" s="11" t="s">
        <v>85</v>
      </c>
      <c r="H296" s="11" t="s">
        <v>1775</v>
      </c>
      <c r="I296" s="11" t="s">
        <v>1776</v>
      </c>
      <c r="J296" s="11" t="s">
        <v>1586</v>
      </c>
      <c r="K296" s="11" t="s">
        <v>137</v>
      </c>
      <c r="L296" s="11" t="s">
        <v>1793</v>
      </c>
      <c r="M296" s="11" t="s">
        <v>2274</v>
      </c>
      <c r="O296" s="11" t="s">
        <v>45</v>
      </c>
      <c r="P296" s="11" t="s">
        <v>319</v>
      </c>
      <c r="Q296" s="11" t="s">
        <v>1794</v>
      </c>
      <c r="R296" s="11" t="s">
        <v>1777</v>
      </c>
    </row>
    <row r="297" spans="1:18" x14ac:dyDescent="0.25">
      <c r="A297" s="11" t="s">
        <v>39</v>
      </c>
      <c r="D297" s="11" t="s">
        <v>101</v>
      </c>
      <c r="E297" s="11" t="s">
        <v>94</v>
      </c>
      <c r="F297" s="11" t="s">
        <v>99</v>
      </c>
      <c r="H297" s="11" t="s">
        <v>878</v>
      </c>
      <c r="I297" s="11" t="s">
        <v>879</v>
      </c>
      <c r="J297" s="11" t="s">
        <v>9</v>
      </c>
      <c r="K297" s="11" t="s">
        <v>136</v>
      </c>
      <c r="L297" s="11" t="s">
        <v>880</v>
      </c>
      <c r="M297" s="11" t="s">
        <v>1278</v>
      </c>
      <c r="O297" s="11" t="s">
        <v>45</v>
      </c>
      <c r="P297" s="11" t="s">
        <v>69</v>
      </c>
      <c r="Q297" s="11" t="s">
        <v>881</v>
      </c>
      <c r="R297" s="11" t="s">
        <v>882</v>
      </c>
    </row>
    <row r="298" spans="1:18" x14ac:dyDescent="0.25">
      <c r="A298" s="11" t="s">
        <v>39</v>
      </c>
      <c r="D298" s="11" t="s">
        <v>99</v>
      </c>
      <c r="E298" s="11" t="s">
        <v>94</v>
      </c>
      <c r="F298" s="11" t="s">
        <v>94</v>
      </c>
      <c r="H298" s="11" t="s">
        <v>878</v>
      </c>
      <c r="I298" s="11" t="s">
        <v>879</v>
      </c>
      <c r="J298" s="11" t="s">
        <v>9</v>
      </c>
      <c r="K298" s="11" t="s">
        <v>136</v>
      </c>
      <c r="L298" s="11" t="s">
        <v>883</v>
      </c>
      <c r="M298" s="11" t="s">
        <v>1278</v>
      </c>
      <c r="O298" s="11" t="s">
        <v>45</v>
      </c>
      <c r="P298" s="11" t="s">
        <v>69</v>
      </c>
      <c r="Q298" s="11" t="s">
        <v>884</v>
      </c>
      <c r="R298" s="11" t="s">
        <v>885</v>
      </c>
    </row>
    <row r="299" spans="1:18" x14ac:dyDescent="0.25">
      <c r="A299" s="11" t="s">
        <v>39</v>
      </c>
      <c r="D299" s="11" t="s">
        <v>1416</v>
      </c>
      <c r="E299" s="11" t="s">
        <v>94</v>
      </c>
      <c r="F299" s="11" t="s">
        <v>84</v>
      </c>
      <c r="H299" s="11" t="s">
        <v>878</v>
      </c>
      <c r="I299" s="11" t="s">
        <v>879</v>
      </c>
      <c r="J299" s="11" t="s">
        <v>9</v>
      </c>
      <c r="K299" s="11" t="s">
        <v>136</v>
      </c>
      <c r="L299" s="11" t="s">
        <v>886</v>
      </c>
      <c r="M299" s="11" t="s">
        <v>1278</v>
      </c>
      <c r="O299" s="11" t="s">
        <v>45</v>
      </c>
      <c r="P299" s="11" t="s">
        <v>69</v>
      </c>
      <c r="Q299" s="11" t="s">
        <v>887</v>
      </c>
      <c r="R299" s="11" t="s">
        <v>888</v>
      </c>
    </row>
    <row r="300" spans="1:18" x14ac:dyDescent="0.25">
      <c r="A300" s="11" t="s">
        <v>39</v>
      </c>
      <c r="D300" s="11" t="s">
        <v>115</v>
      </c>
      <c r="E300" s="11" t="s">
        <v>94</v>
      </c>
      <c r="F300" s="11" t="s">
        <v>1469</v>
      </c>
      <c r="H300" s="11" t="s">
        <v>889</v>
      </c>
      <c r="I300" s="11" t="s">
        <v>890</v>
      </c>
      <c r="J300" s="11" t="s">
        <v>9</v>
      </c>
      <c r="K300" s="11" t="s">
        <v>166</v>
      </c>
      <c r="L300" s="11" t="s">
        <v>891</v>
      </c>
      <c r="M300" s="11" t="s">
        <v>1278</v>
      </c>
      <c r="O300" s="11" t="s">
        <v>45</v>
      </c>
      <c r="P300" s="11" t="s">
        <v>69</v>
      </c>
      <c r="Q300" s="11" t="s">
        <v>892</v>
      </c>
      <c r="R300" s="11" t="s">
        <v>893</v>
      </c>
    </row>
    <row r="301" spans="1:18" x14ac:dyDescent="0.25">
      <c r="A301" s="11" t="s">
        <v>39</v>
      </c>
      <c r="D301" s="11" t="s">
        <v>2275</v>
      </c>
      <c r="E301" s="11" t="s">
        <v>94</v>
      </c>
      <c r="F301" s="11" t="s">
        <v>2275</v>
      </c>
      <c r="G301" s="11" t="s">
        <v>130</v>
      </c>
      <c r="H301" s="11" t="s">
        <v>156</v>
      </c>
      <c r="I301" s="11" t="s">
        <v>157</v>
      </c>
      <c r="J301" s="11" t="s">
        <v>1586</v>
      </c>
      <c r="K301" s="11" t="s">
        <v>136</v>
      </c>
      <c r="L301" s="11" t="s">
        <v>1795</v>
      </c>
      <c r="M301" s="11" t="s">
        <v>2276</v>
      </c>
      <c r="O301" s="11" t="s">
        <v>45</v>
      </c>
      <c r="P301" s="11" t="s">
        <v>319</v>
      </c>
      <c r="Q301" s="11" t="s">
        <v>1796</v>
      </c>
      <c r="R301" s="11" t="s">
        <v>1762</v>
      </c>
    </row>
    <row r="302" spans="1:18" x14ac:dyDescent="0.25">
      <c r="A302" s="11" t="s">
        <v>39</v>
      </c>
      <c r="D302" s="11" t="s">
        <v>110</v>
      </c>
      <c r="E302" s="11" t="s">
        <v>94</v>
      </c>
      <c r="F302" s="11" t="s">
        <v>84</v>
      </c>
      <c r="H302" s="11" t="s">
        <v>894</v>
      </c>
      <c r="I302" s="11" t="s">
        <v>895</v>
      </c>
      <c r="J302" s="11" t="s">
        <v>9</v>
      </c>
      <c r="K302" s="11" t="s">
        <v>166</v>
      </c>
      <c r="L302" s="11" t="s">
        <v>896</v>
      </c>
      <c r="M302" s="11" t="s">
        <v>1470</v>
      </c>
      <c r="O302" s="11" t="s">
        <v>45</v>
      </c>
      <c r="P302" s="11" t="s">
        <v>69</v>
      </c>
      <c r="Q302" s="11" t="s">
        <v>897</v>
      </c>
      <c r="R302" s="11" t="s">
        <v>898</v>
      </c>
    </row>
    <row r="303" spans="1:18" x14ac:dyDescent="0.25">
      <c r="A303" s="11" t="s">
        <v>39</v>
      </c>
      <c r="D303" s="11" t="s">
        <v>1454</v>
      </c>
      <c r="E303" s="11" t="s">
        <v>94</v>
      </c>
      <c r="F303" s="11" t="s">
        <v>99</v>
      </c>
      <c r="G303" s="11" t="s">
        <v>86</v>
      </c>
      <c r="H303" s="11" t="s">
        <v>54</v>
      </c>
      <c r="I303" s="11" t="s">
        <v>55</v>
      </c>
      <c r="J303" s="11" t="s">
        <v>9</v>
      </c>
      <c r="K303" s="11" t="s">
        <v>135</v>
      </c>
      <c r="L303" s="11" t="s">
        <v>76</v>
      </c>
      <c r="M303" s="11" t="s">
        <v>1471</v>
      </c>
      <c r="O303" s="11" t="s">
        <v>45</v>
      </c>
      <c r="P303" s="11" t="s">
        <v>69</v>
      </c>
      <c r="Q303" s="11" t="s">
        <v>899</v>
      </c>
      <c r="R303" s="11" t="s">
        <v>900</v>
      </c>
    </row>
    <row r="304" spans="1:18" x14ac:dyDescent="0.25">
      <c r="A304" s="11" t="s">
        <v>39</v>
      </c>
      <c r="D304" s="11" t="s">
        <v>1454</v>
      </c>
      <c r="E304" s="11" t="s">
        <v>94</v>
      </c>
      <c r="F304" s="11" t="s">
        <v>99</v>
      </c>
      <c r="G304" s="11" t="s">
        <v>86</v>
      </c>
      <c r="H304" s="11" t="s">
        <v>54</v>
      </c>
      <c r="I304" s="11" t="s">
        <v>55</v>
      </c>
      <c r="J304" s="11" t="s">
        <v>9</v>
      </c>
      <c r="K304" s="11" t="s">
        <v>135</v>
      </c>
      <c r="L304" s="11" t="s">
        <v>901</v>
      </c>
      <c r="M304" s="11" t="s">
        <v>1472</v>
      </c>
      <c r="O304" s="11" t="s">
        <v>45</v>
      </c>
      <c r="P304" s="11" t="s">
        <v>69</v>
      </c>
      <c r="Q304" s="11" t="s">
        <v>902</v>
      </c>
      <c r="R304" s="11" t="s">
        <v>903</v>
      </c>
    </row>
    <row r="305" spans="1:18" x14ac:dyDescent="0.25">
      <c r="A305" s="11" t="s">
        <v>39</v>
      </c>
      <c r="D305" s="11" t="s">
        <v>99</v>
      </c>
      <c r="E305" s="11" t="s">
        <v>94</v>
      </c>
      <c r="F305" s="11" t="s">
        <v>94</v>
      </c>
      <c r="H305" s="11" t="s">
        <v>904</v>
      </c>
      <c r="I305" s="11" t="s">
        <v>905</v>
      </c>
      <c r="J305" s="11" t="s">
        <v>9</v>
      </c>
      <c r="K305" s="11" t="s">
        <v>166</v>
      </c>
      <c r="L305" s="11" t="s">
        <v>906</v>
      </c>
      <c r="M305" s="11" t="s">
        <v>1473</v>
      </c>
      <c r="O305" s="11" t="s">
        <v>45</v>
      </c>
      <c r="P305" s="11" t="s">
        <v>69</v>
      </c>
      <c r="Q305" s="11" t="s">
        <v>907</v>
      </c>
      <c r="R305" s="11" t="s">
        <v>908</v>
      </c>
    </row>
    <row r="306" spans="1:18" x14ac:dyDescent="0.25">
      <c r="A306" s="11" t="s">
        <v>39</v>
      </c>
      <c r="D306" s="11" t="s">
        <v>1454</v>
      </c>
      <c r="E306" s="11" t="s">
        <v>94</v>
      </c>
      <c r="F306" s="11" t="s">
        <v>99</v>
      </c>
      <c r="G306" s="11" t="s">
        <v>86</v>
      </c>
      <c r="H306" s="11" t="s">
        <v>54</v>
      </c>
      <c r="I306" s="11" t="s">
        <v>55</v>
      </c>
      <c r="J306" s="11" t="s">
        <v>9</v>
      </c>
      <c r="K306" s="11" t="s">
        <v>135</v>
      </c>
      <c r="L306" s="11" t="s">
        <v>909</v>
      </c>
      <c r="M306" s="11" t="s">
        <v>1474</v>
      </c>
      <c r="O306" s="11" t="s">
        <v>45</v>
      </c>
      <c r="P306" s="11" t="s">
        <v>69</v>
      </c>
      <c r="Q306" s="11" t="s">
        <v>910</v>
      </c>
      <c r="R306" s="11" t="s">
        <v>911</v>
      </c>
    </row>
    <row r="307" spans="1:18" x14ac:dyDescent="0.25">
      <c r="A307" s="11" t="s">
        <v>39</v>
      </c>
      <c r="D307" s="11" t="s">
        <v>94</v>
      </c>
      <c r="E307" s="11" t="s">
        <v>94</v>
      </c>
      <c r="F307" s="11" t="s">
        <v>84</v>
      </c>
      <c r="H307" s="11" t="s">
        <v>690</v>
      </c>
      <c r="I307" s="11" t="s">
        <v>691</v>
      </c>
      <c r="J307" s="11" t="s">
        <v>9</v>
      </c>
      <c r="K307" s="11" t="s">
        <v>136</v>
      </c>
      <c r="L307" s="11" t="s">
        <v>912</v>
      </c>
      <c r="M307" s="11" t="s">
        <v>1475</v>
      </c>
      <c r="O307" s="11" t="s">
        <v>45</v>
      </c>
      <c r="P307" s="11" t="s">
        <v>69</v>
      </c>
      <c r="Q307" s="11" t="s">
        <v>913</v>
      </c>
      <c r="R307" s="11" t="s">
        <v>914</v>
      </c>
    </row>
    <row r="308" spans="1:18" x14ac:dyDescent="0.25">
      <c r="A308" s="11" t="s">
        <v>39</v>
      </c>
      <c r="D308" s="11" t="s">
        <v>1307</v>
      </c>
      <c r="E308" s="11" t="s">
        <v>94</v>
      </c>
      <c r="F308" s="11" t="s">
        <v>84</v>
      </c>
      <c r="H308" s="11" t="s">
        <v>915</v>
      </c>
      <c r="I308" s="11" t="s">
        <v>916</v>
      </c>
      <c r="J308" s="11" t="s">
        <v>9</v>
      </c>
      <c r="K308" s="11" t="s">
        <v>136</v>
      </c>
      <c r="L308" s="11" t="s">
        <v>917</v>
      </c>
      <c r="M308" s="11" t="s">
        <v>1476</v>
      </c>
      <c r="O308" s="11" t="s">
        <v>45</v>
      </c>
      <c r="P308" s="11" t="s">
        <v>69</v>
      </c>
      <c r="Q308" s="11" t="s">
        <v>918</v>
      </c>
      <c r="R308" s="11" t="s">
        <v>919</v>
      </c>
    </row>
    <row r="309" spans="1:18" x14ac:dyDescent="0.25">
      <c r="A309" s="11" t="s">
        <v>39</v>
      </c>
      <c r="D309" s="11" t="s">
        <v>1376</v>
      </c>
      <c r="E309" s="11" t="s">
        <v>94</v>
      </c>
      <c r="F309" s="11" t="s">
        <v>84</v>
      </c>
      <c r="H309" s="11" t="s">
        <v>542</v>
      </c>
      <c r="I309" s="11" t="s">
        <v>543</v>
      </c>
      <c r="J309" s="11" t="s">
        <v>9</v>
      </c>
      <c r="K309" s="11" t="s">
        <v>166</v>
      </c>
      <c r="L309" s="11" t="s">
        <v>920</v>
      </c>
      <c r="M309" s="11" t="s">
        <v>1477</v>
      </c>
      <c r="O309" s="11" t="s">
        <v>45</v>
      </c>
      <c r="P309" s="11" t="s">
        <v>46</v>
      </c>
      <c r="Q309" s="11" t="s">
        <v>921</v>
      </c>
      <c r="R309" s="11" t="s">
        <v>922</v>
      </c>
    </row>
    <row r="310" spans="1:18" x14ac:dyDescent="0.25">
      <c r="A310" s="11" t="s">
        <v>39</v>
      </c>
      <c r="D310" s="11" t="s">
        <v>1478</v>
      </c>
      <c r="E310" s="11" t="s">
        <v>94</v>
      </c>
      <c r="F310" s="11" t="s">
        <v>1479</v>
      </c>
      <c r="H310" s="11" t="s">
        <v>672</v>
      </c>
      <c r="I310" s="11" t="s">
        <v>673</v>
      </c>
      <c r="J310" s="11" t="s">
        <v>9</v>
      </c>
      <c r="K310" s="11" t="s">
        <v>136</v>
      </c>
      <c r="L310" s="11" t="s">
        <v>923</v>
      </c>
      <c r="M310" s="11" t="s">
        <v>1480</v>
      </c>
      <c r="O310" s="11" t="s">
        <v>45</v>
      </c>
      <c r="P310" s="11" t="s">
        <v>69</v>
      </c>
      <c r="Q310" s="11" t="s">
        <v>924</v>
      </c>
      <c r="R310" s="11" t="s">
        <v>925</v>
      </c>
    </row>
    <row r="311" spans="1:18" x14ac:dyDescent="0.25">
      <c r="A311" s="11" t="s">
        <v>39</v>
      </c>
      <c r="D311" s="11" t="s">
        <v>1481</v>
      </c>
      <c r="E311" s="11" t="s">
        <v>94</v>
      </c>
      <c r="F311" s="11" t="s">
        <v>1482</v>
      </c>
      <c r="H311" s="11" t="s">
        <v>672</v>
      </c>
      <c r="I311" s="11" t="s">
        <v>673</v>
      </c>
      <c r="J311" s="11" t="s">
        <v>9</v>
      </c>
      <c r="K311" s="11" t="s">
        <v>136</v>
      </c>
      <c r="L311" s="11" t="s">
        <v>923</v>
      </c>
      <c r="M311" s="11" t="s">
        <v>1480</v>
      </c>
      <c r="O311" s="11" t="s">
        <v>45</v>
      </c>
      <c r="P311" s="11" t="s">
        <v>69</v>
      </c>
      <c r="Q311" s="11" t="s">
        <v>926</v>
      </c>
      <c r="R311" s="11" t="s">
        <v>927</v>
      </c>
    </row>
    <row r="312" spans="1:18" x14ac:dyDescent="0.25">
      <c r="A312" s="11" t="s">
        <v>39</v>
      </c>
      <c r="D312" s="11" t="s">
        <v>1483</v>
      </c>
      <c r="E312" s="11" t="s">
        <v>94</v>
      </c>
      <c r="F312" s="11" t="s">
        <v>1367</v>
      </c>
      <c r="H312" s="11" t="s">
        <v>672</v>
      </c>
      <c r="I312" s="11" t="s">
        <v>673</v>
      </c>
      <c r="J312" s="11" t="s">
        <v>9</v>
      </c>
      <c r="K312" s="11" t="s">
        <v>136</v>
      </c>
      <c r="L312" s="11" t="s">
        <v>923</v>
      </c>
      <c r="M312" s="11" t="s">
        <v>1480</v>
      </c>
      <c r="O312" s="11" t="s">
        <v>45</v>
      </c>
      <c r="P312" s="11" t="s">
        <v>69</v>
      </c>
      <c r="Q312" s="11" t="s">
        <v>928</v>
      </c>
      <c r="R312" s="11" t="s">
        <v>929</v>
      </c>
    </row>
    <row r="313" spans="1:18" x14ac:dyDescent="0.25">
      <c r="A313" s="11" t="s">
        <v>39</v>
      </c>
      <c r="D313" s="11" t="s">
        <v>1484</v>
      </c>
      <c r="E313" s="11" t="s">
        <v>94</v>
      </c>
      <c r="F313" s="11" t="s">
        <v>1368</v>
      </c>
      <c r="H313" s="11" t="s">
        <v>672</v>
      </c>
      <c r="I313" s="11" t="s">
        <v>673</v>
      </c>
      <c r="J313" s="11" t="s">
        <v>9</v>
      </c>
      <c r="K313" s="11" t="s">
        <v>136</v>
      </c>
      <c r="L313" s="11" t="s">
        <v>923</v>
      </c>
      <c r="M313" s="11" t="s">
        <v>1480</v>
      </c>
      <c r="O313" s="11" t="s">
        <v>45</v>
      </c>
      <c r="P313" s="11" t="s">
        <v>69</v>
      </c>
      <c r="Q313" s="11" t="s">
        <v>930</v>
      </c>
      <c r="R313" s="11" t="s">
        <v>931</v>
      </c>
    </row>
    <row r="314" spans="1:18" x14ac:dyDescent="0.25">
      <c r="A314" s="11" t="s">
        <v>39</v>
      </c>
      <c r="D314" s="11" t="s">
        <v>1485</v>
      </c>
      <c r="E314" s="11" t="s">
        <v>94</v>
      </c>
      <c r="F314" s="11" t="s">
        <v>1486</v>
      </c>
      <c r="H314" s="11" t="s">
        <v>672</v>
      </c>
      <c r="I314" s="11" t="s">
        <v>673</v>
      </c>
      <c r="J314" s="11" t="s">
        <v>9</v>
      </c>
      <c r="K314" s="11" t="s">
        <v>136</v>
      </c>
      <c r="L314" s="11" t="s">
        <v>923</v>
      </c>
      <c r="M314" s="11" t="s">
        <v>1480</v>
      </c>
      <c r="O314" s="11" t="s">
        <v>45</v>
      </c>
      <c r="P314" s="11" t="s">
        <v>69</v>
      </c>
      <c r="Q314" s="11" t="s">
        <v>932</v>
      </c>
      <c r="R314" s="11" t="s">
        <v>933</v>
      </c>
    </row>
    <row r="315" spans="1:18" x14ac:dyDescent="0.25">
      <c r="A315" s="11" t="s">
        <v>39</v>
      </c>
      <c r="D315" s="11" t="s">
        <v>1487</v>
      </c>
      <c r="E315" s="11" t="s">
        <v>94</v>
      </c>
      <c r="F315" s="11" t="s">
        <v>1488</v>
      </c>
      <c r="H315" s="11" t="s">
        <v>672</v>
      </c>
      <c r="I315" s="11" t="s">
        <v>673</v>
      </c>
      <c r="J315" s="11" t="s">
        <v>9</v>
      </c>
      <c r="K315" s="11" t="s">
        <v>136</v>
      </c>
      <c r="L315" s="11" t="s">
        <v>923</v>
      </c>
      <c r="M315" s="11" t="s">
        <v>1480</v>
      </c>
      <c r="O315" s="11" t="s">
        <v>45</v>
      </c>
      <c r="P315" s="11" t="s">
        <v>69</v>
      </c>
      <c r="Q315" s="11" t="s">
        <v>934</v>
      </c>
      <c r="R315" s="11" t="s">
        <v>935</v>
      </c>
    </row>
    <row r="316" spans="1:18" x14ac:dyDescent="0.25">
      <c r="A316" s="11" t="s">
        <v>39</v>
      </c>
      <c r="D316" s="11" t="s">
        <v>1489</v>
      </c>
      <c r="E316" s="11" t="s">
        <v>94</v>
      </c>
      <c r="F316" s="11" t="s">
        <v>1302</v>
      </c>
      <c r="H316" s="11" t="s">
        <v>672</v>
      </c>
      <c r="I316" s="11" t="s">
        <v>673</v>
      </c>
      <c r="J316" s="11" t="s">
        <v>9</v>
      </c>
      <c r="K316" s="11" t="s">
        <v>136</v>
      </c>
      <c r="L316" s="11" t="s">
        <v>923</v>
      </c>
      <c r="M316" s="11" t="s">
        <v>1480</v>
      </c>
      <c r="O316" s="11" t="s">
        <v>45</v>
      </c>
      <c r="P316" s="11" t="s">
        <v>69</v>
      </c>
      <c r="Q316" s="11" t="s">
        <v>936</v>
      </c>
      <c r="R316" s="11" t="s">
        <v>937</v>
      </c>
    </row>
    <row r="317" spans="1:18" x14ac:dyDescent="0.25">
      <c r="A317" s="11" t="s">
        <v>39</v>
      </c>
      <c r="D317" s="11" t="s">
        <v>1490</v>
      </c>
      <c r="E317" s="11" t="s">
        <v>94</v>
      </c>
      <c r="F317" s="11" t="s">
        <v>1434</v>
      </c>
      <c r="H317" s="11" t="s">
        <v>672</v>
      </c>
      <c r="I317" s="11" t="s">
        <v>673</v>
      </c>
      <c r="J317" s="11" t="s">
        <v>9</v>
      </c>
      <c r="K317" s="11" t="s">
        <v>136</v>
      </c>
      <c r="L317" s="11" t="s">
        <v>923</v>
      </c>
      <c r="M317" s="11" t="s">
        <v>1480</v>
      </c>
      <c r="O317" s="11" t="s">
        <v>45</v>
      </c>
      <c r="P317" s="11" t="s">
        <v>69</v>
      </c>
      <c r="Q317" s="11" t="s">
        <v>938</v>
      </c>
      <c r="R317" s="11" t="s">
        <v>939</v>
      </c>
    </row>
    <row r="318" spans="1:18" x14ac:dyDescent="0.25">
      <c r="A318" s="11" t="s">
        <v>39</v>
      </c>
      <c r="D318" s="11" t="s">
        <v>1491</v>
      </c>
      <c r="E318" s="11" t="s">
        <v>94</v>
      </c>
      <c r="F318" s="11" t="s">
        <v>1435</v>
      </c>
      <c r="H318" s="11" t="s">
        <v>672</v>
      </c>
      <c r="I318" s="11" t="s">
        <v>673</v>
      </c>
      <c r="J318" s="11" t="s">
        <v>9</v>
      </c>
      <c r="K318" s="11" t="s">
        <v>136</v>
      </c>
      <c r="L318" s="11" t="s">
        <v>923</v>
      </c>
      <c r="M318" s="11" t="s">
        <v>1480</v>
      </c>
      <c r="O318" s="11" t="s">
        <v>45</v>
      </c>
      <c r="P318" s="11" t="s">
        <v>69</v>
      </c>
      <c r="Q318" s="11" t="s">
        <v>940</v>
      </c>
      <c r="R318" s="11" t="s">
        <v>941</v>
      </c>
    </row>
    <row r="319" spans="1:18" x14ac:dyDescent="0.25">
      <c r="A319" s="11" t="s">
        <v>39</v>
      </c>
      <c r="D319" s="11" t="s">
        <v>1492</v>
      </c>
      <c r="E319" s="11" t="s">
        <v>94</v>
      </c>
      <c r="F319" s="11" t="s">
        <v>1431</v>
      </c>
      <c r="H319" s="11" t="s">
        <v>672</v>
      </c>
      <c r="I319" s="11" t="s">
        <v>673</v>
      </c>
      <c r="J319" s="11" t="s">
        <v>9</v>
      </c>
      <c r="K319" s="11" t="s">
        <v>136</v>
      </c>
      <c r="L319" s="11" t="s">
        <v>923</v>
      </c>
      <c r="M319" s="11" t="s">
        <v>1480</v>
      </c>
      <c r="O319" s="11" t="s">
        <v>45</v>
      </c>
      <c r="P319" s="11" t="s">
        <v>69</v>
      </c>
      <c r="Q319" s="11" t="s">
        <v>942</v>
      </c>
      <c r="R319" s="11" t="s">
        <v>943</v>
      </c>
    </row>
    <row r="320" spans="1:18" x14ac:dyDescent="0.25">
      <c r="A320" s="11" t="s">
        <v>39</v>
      </c>
      <c r="D320" s="11" t="s">
        <v>1493</v>
      </c>
      <c r="E320" s="11" t="s">
        <v>94</v>
      </c>
      <c r="F320" s="11" t="s">
        <v>100</v>
      </c>
      <c r="H320" s="11" t="s">
        <v>672</v>
      </c>
      <c r="I320" s="11" t="s">
        <v>673</v>
      </c>
      <c r="J320" s="11" t="s">
        <v>9</v>
      </c>
      <c r="K320" s="11" t="s">
        <v>136</v>
      </c>
      <c r="L320" s="11" t="s">
        <v>923</v>
      </c>
      <c r="M320" s="11" t="s">
        <v>1480</v>
      </c>
      <c r="O320" s="11" t="s">
        <v>45</v>
      </c>
      <c r="P320" s="11" t="s">
        <v>69</v>
      </c>
      <c r="Q320" s="11" t="s">
        <v>944</v>
      </c>
      <c r="R320" s="11" t="s">
        <v>945</v>
      </c>
    </row>
    <row r="321" spans="1:18" x14ac:dyDescent="0.25">
      <c r="A321" s="11" t="s">
        <v>39</v>
      </c>
      <c r="D321" s="11" t="s">
        <v>142</v>
      </c>
      <c r="E321" s="11" t="s">
        <v>94</v>
      </c>
      <c r="F321" s="11" t="s">
        <v>99</v>
      </c>
      <c r="H321" s="11" t="s">
        <v>672</v>
      </c>
      <c r="I321" s="11" t="s">
        <v>673</v>
      </c>
      <c r="J321" s="11" t="s">
        <v>9</v>
      </c>
      <c r="K321" s="11" t="s">
        <v>136</v>
      </c>
      <c r="L321" s="11" t="s">
        <v>923</v>
      </c>
      <c r="M321" s="11" t="s">
        <v>1480</v>
      </c>
      <c r="O321" s="11" t="s">
        <v>45</v>
      </c>
      <c r="P321" s="11" t="s">
        <v>69</v>
      </c>
      <c r="Q321" s="11" t="s">
        <v>946</v>
      </c>
      <c r="R321" s="11" t="s">
        <v>947</v>
      </c>
    </row>
    <row r="322" spans="1:18" x14ac:dyDescent="0.25">
      <c r="A322" s="11" t="s">
        <v>39</v>
      </c>
      <c r="D322" s="11" t="s">
        <v>1312</v>
      </c>
      <c r="E322" s="11" t="s">
        <v>94</v>
      </c>
      <c r="F322" s="11" t="s">
        <v>84</v>
      </c>
      <c r="H322" s="11" t="s">
        <v>672</v>
      </c>
      <c r="I322" s="11" t="s">
        <v>673</v>
      </c>
      <c r="J322" s="11" t="s">
        <v>9</v>
      </c>
      <c r="K322" s="11" t="s">
        <v>136</v>
      </c>
      <c r="L322" s="11" t="s">
        <v>923</v>
      </c>
      <c r="M322" s="11" t="s">
        <v>1480</v>
      </c>
      <c r="O322" s="11" t="s">
        <v>45</v>
      </c>
      <c r="P322" s="11" t="s">
        <v>69</v>
      </c>
      <c r="Q322" s="11" t="s">
        <v>948</v>
      </c>
      <c r="R322" s="11" t="s">
        <v>949</v>
      </c>
    </row>
    <row r="323" spans="1:18" x14ac:dyDescent="0.25">
      <c r="A323" s="11" t="s">
        <v>39</v>
      </c>
      <c r="D323" s="11" t="s">
        <v>1494</v>
      </c>
      <c r="E323" s="11" t="s">
        <v>94</v>
      </c>
      <c r="F323" s="11" t="s">
        <v>94</v>
      </c>
      <c r="H323" s="11" t="s">
        <v>672</v>
      </c>
      <c r="I323" s="11" t="s">
        <v>673</v>
      </c>
      <c r="J323" s="11" t="s">
        <v>9</v>
      </c>
      <c r="K323" s="11" t="s">
        <v>136</v>
      </c>
      <c r="L323" s="11" t="s">
        <v>923</v>
      </c>
      <c r="M323" s="11" t="s">
        <v>1480</v>
      </c>
      <c r="O323" s="11" t="s">
        <v>45</v>
      </c>
      <c r="P323" s="11" t="s">
        <v>69</v>
      </c>
      <c r="Q323" s="11" t="s">
        <v>950</v>
      </c>
      <c r="R323" s="11" t="s">
        <v>951</v>
      </c>
    </row>
    <row r="324" spans="1:18" x14ac:dyDescent="0.25">
      <c r="A324" s="11" t="s">
        <v>39</v>
      </c>
      <c r="D324" s="11" t="s">
        <v>1416</v>
      </c>
      <c r="E324" s="11" t="s">
        <v>94</v>
      </c>
      <c r="F324" s="11" t="s">
        <v>1416</v>
      </c>
      <c r="G324" s="11" t="s">
        <v>130</v>
      </c>
      <c r="H324" s="11" t="s">
        <v>156</v>
      </c>
      <c r="I324" s="11" t="s">
        <v>157</v>
      </c>
      <c r="J324" s="11" t="s">
        <v>9</v>
      </c>
      <c r="K324" s="11" t="s">
        <v>135</v>
      </c>
      <c r="L324" s="11" t="s">
        <v>952</v>
      </c>
      <c r="M324" s="11" t="s">
        <v>1495</v>
      </c>
      <c r="O324" s="11" t="s">
        <v>45</v>
      </c>
      <c r="P324" s="11" t="s">
        <v>69</v>
      </c>
      <c r="Q324" s="11" t="s">
        <v>953</v>
      </c>
      <c r="R324" s="11" t="s">
        <v>954</v>
      </c>
    </row>
    <row r="325" spans="1:18" x14ac:dyDescent="0.25">
      <c r="A325" s="11" t="s">
        <v>39</v>
      </c>
      <c r="D325" s="11" t="s">
        <v>94</v>
      </c>
      <c r="E325" s="11" t="s">
        <v>94</v>
      </c>
      <c r="F325" s="11" t="s">
        <v>84</v>
      </c>
      <c r="G325" s="11" t="s">
        <v>84</v>
      </c>
      <c r="H325" s="11" t="s">
        <v>65</v>
      </c>
      <c r="I325" s="11" t="s">
        <v>66</v>
      </c>
      <c r="J325" s="11" t="s">
        <v>9</v>
      </c>
      <c r="K325" s="11" t="s">
        <v>166</v>
      </c>
      <c r="L325" s="11" t="s">
        <v>955</v>
      </c>
      <c r="M325" s="11" t="s">
        <v>1496</v>
      </c>
      <c r="O325" s="11" t="s">
        <v>45</v>
      </c>
      <c r="P325" s="11" t="s">
        <v>69</v>
      </c>
      <c r="Q325" s="11" t="s">
        <v>956</v>
      </c>
      <c r="R325" s="11" t="s">
        <v>957</v>
      </c>
    </row>
    <row r="326" spans="1:18" x14ac:dyDescent="0.25">
      <c r="A326" s="11" t="s">
        <v>39</v>
      </c>
      <c r="D326" s="11" t="s">
        <v>99</v>
      </c>
      <c r="E326" s="11" t="s">
        <v>94</v>
      </c>
      <c r="F326" s="11" t="s">
        <v>94</v>
      </c>
      <c r="H326" s="11" t="s">
        <v>754</v>
      </c>
      <c r="I326" s="11" t="s">
        <v>755</v>
      </c>
      <c r="J326" s="11" t="s">
        <v>9</v>
      </c>
      <c r="K326" s="11" t="s">
        <v>166</v>
      </c>
      <c r="L326" s="11" t="s">
        <v>958</v>
      </c>
      <c r="M326" s="11" t="s">
        <v>1497</v>
      </c>
      <c r="O326" s="11" t="s">
        <v>45</v>
      </c>
      <c r="P326" s="11" t="s">
        <v>69</v>
      </c>
      <c r="Q326" s="11" t="s">
        <v>959</v>
      </c>
      <c r="R326" s="11" t="s">
        <v>960</v>
      </c>
    </row>
    <row r="327" spans="1:18" x14ac:dyDescent="0.25">
      <c r="A327" s="11" t="s">
        <v>39</v>
      </c>
      <c r="D327" s="11" t="s">
        <v>94</v>
      </c>
      <c r="E327" s="11" t="s">
        <v>94</v>
      </c>
      <c r="F327" s="11" t="s">
        <v>84</v>
      </c>
      <c r="H327" s="11" t="s">
        <v>690</v>
      </c>
      <c r="I327" s="11" t="s">
        <v>691</v>
      </c>
      <c r="J327" s="11" t="s">
        <v>9</v>
      </c>
      <c r="K327" s="11" t="s">
        <v>136</v>
      </c>
      <c r="L327" s="11" t="s">
        <v>961</v>
      </c>
      <c r="M327" s="11" t="s">
        <v>1498</v>
      </c>
      <c r="O327" s="11" t="s">
        <v>45</v>
      </c>
      <c r="P327" s="11" t="s">
        <v>69</v>
      </c>
      <c r="Q327" s="11" t="s">
        <v>962</v>
      </c>
      <c r="R327" s="11" t="s">
        <v>963</v>
      </c>
    </row>
    <row r="328" spans="1:18" x14ac:dyDescent="0.25">
      <c r="A328" s="11" t="s">
        <v>39</v>
      </c>
      <c r="D328" s="11" t="s">
        <v>99</v>
      </c>
      <c r="E328" s="11" t="s">
        <v>94</v>
      </c>
      <c r="F328" s="11" t="s">
        <v>94</v>
      </c>
      <c r="H328" s="11" t="s">
        <v>690</v>
      </c>
      <c r="I328" s="11" t="s">
        <v>691</v>
      </c>
      <c r="J328" s="11" t="s">
        <v>9</v>
      </c>
      <c r="K328" s="11" t="s">
        <v>136</v>
      </c>
      <c r="L328" s="11" t="s">
        <v>961</v>
      </c>
      <c r="M328" s="11" t="s">
        <v>1499</v>
      </c>
      <c r="O328" s="11" t="s">
        <v>45</v>
      </c>
      <c r="P328" s="11" t="s">
        <v>69</v>
      </c>
      <c r="Q328" s="11" t="s">
        <v>964</v>
      </c>
      <c r="R328" s="11" t="s">
        <v>965</v>
      </c>
    </row>
    <row r="329" spans="1:18" x14ac:dyDescent="0.25">
      <c r="A329" s="11" t="s">
        <v>39</v>
      </c>
      <c r="D329" s="11" t="s">
        <v>1500</v>
      </c>
      <c r="E329" s="11" t="s">
        <v>94</v>
      </c>
      <c r="F329" s="11" t="s">
        <v>128</v>
      </c>
      <c r="H329" s="11" t="s">
        <v>966</v>
      </c>
      <c r="I329" s="11" t="s">
        <v>967</v>
      </c>
      <c r="J329" s="11" t="s">
        <v>9</v>
      </c>
      <c r="K329" s="11" t="s">
        <v>166</v>
      </c>
      <c r="L329" s="11" t="s">
        <v>968</v>
      </c>
      <c r="M329" s="11" t="s">
        <v>1501</v>
      </c>
      <c r="O329" s="11" t="s">
        <v>45</v>
      </c>
      <c r="P329" s="11" t="s">
        <v>69</v>
      </c>
      <c r="Q329" s="11" t="s">
        <v>969</v>
      </c>
      <c r="R329" s="11" t="s">
        <v>970</v>
      </c>
    </row>
    <row r="330" spans="1:18" x14ac:dyDescent="0.25">
      <c r="A330" s="11" t="s">
        <v>39</v>
      </c>
      <c r="D330" s="11" t="s">
        <v>99</v>
      </c>
      <c r="E330" s="11" t="s">
        <v>94</v>
      </c>
      <c r="F330" s="11" t="s">
        <v>94</v>
      </c>
      <c r="H330" s="11" t="s">
        <v>904</v>
      </c>
      <c r="I330" s="11" t="s">
        <v>905</v>
      </c>
      <c r="J330" s="11" t="s">
        <v>9</v>
      </c>
      <c r="K330" s="11" t="s">
        <v>166</v>
      </c>
      <c r="L330" s="11" t="s">
        <v>971</v>
      </c>
      <c r="M330" s="11" t="s">
        <v>1502</v>
      </c>
      <c r="O330" s="11" t="s">
        <v>45</v>
      </c>
      <c r="P330" s="11" t="s">
        <v>69</v>
      </c>
      <c r="Q330" s="11" t="s">
        <v>972</v>
      </c>
      <c r="R330" s="11" t="s">
        <v>973</v>
      </c>
    </row>
    <row r="331" spans="1:18" x14ac:dyDescent="0.25">
      <c r="A331" s="11" t="s">
        <v>39</v>
      </c>
      <c r="D331" s="11" t="s">
        <v>1376</v>
      </c>
      <c r="E331" s="11" t="s">
        <v>94</v>
      </c>
      <c r="F331" s="11" t="s">
        <v>84</v>
      </c>
      <c r="H331" s="11" t="s">
        <v>974</v>
      </c>
      <c r="I331" s="11" t="s">
        <v>975</v>
      </c>
      <c r="J331" s="11" t="s">
        <v>9</v>
      </c>
      <c r="K331" s="11" t="s">
        <v>136</v>
      </c>
      <c r="L331" s="11" t="s">
        <v>976</v>
      </c>
      <c r="M331" s="11" t="s">
        <v>1503</v>
      </c>
      <c r="O331" s="11" t="s">
        <v>45</v>
      </c>
      <c r="P331" s="11" t="s">
        <v>69</v>
      </c>
      <c r="Q331" s="11" t="s">
        <v>977</v>
      </c>
      <c r="R331" s="11" t="s">
        <v>978</v>
      </c>
    </row>
    <row r="332" spans="1:18" x14ac:dyDescent="0.25">
      <c r="A332" s="11" t="s">
        <v>39</v>
      </c>
      <c r="D332" s="11" t="s">
        <v>104</v>
      </c>
      <c r="E332" s="11" t="s">
        <v>94</v>
      </c>
      <c r="F332" s="11" t="s">
        <v>94</v>
      </c>
      <c r="H332" s="11" t="s">
        <v>667</v>
      </c>
      <c r="I332" s="11" t="s">
        <v>668</v>
      </c>
      <c r="J332" s="11" t="s">
        <v>9</v>
      </c>
      <c r="K332" s="11" t="s">
        <v>136</v>
      </c>
      <c r="L332" s="11" t="s">
        <v>979</v>
      </c>
      <c r="M332" s="11" t="s">
        <v>1503</v>
      </c>
      <c r="O332" s="11" t="s">
        <v>45</v>
      </c>
      <c r="P332" s="11" t="s">
        <v>69</v>
      </c>
      <c r="Q332" s="11" t="s">
        <v>980</v>
      </c>
      <c r="R332" s="11" t="s">
        <v>981</v>
      </c>
    </row>
    <row r="333" spans="1:18" x14ac:dyDescent="0.25">
      <c r="A333" s="11" t="s">
        <v>39</v>
      </c>
      <c r="D333" s="11" t="s">
        <v>94</v>
      </c>
      <c r="E333" s="11" t="s">
        <v>94</v>
      </c>
      <c r="F333" s="11" t="s">
        <v>1270</v>
      </c>
      <c r="H333" s="11" t="s">
        <v>140</v>
      </c>
      <c r="I333" s="11" t="s">
        <v>141</v>
      </c>
      <c r="J333" s="11" t="s">
        <v>9</v>
      </c>
      <c r="K333" s="11" t="s">
        <v>136</v>
      </c>
      <c r="L333" s="11" t="s">
        <v>982</v>
      </c>
      <c r="M333" s="11" t="s">
        <v>1504</v>
      </c>
      <c r="O333" s="11" t="s">
        <v>45</v>
      </c>
      <c r="P333" s="11" t="s">
        <v>69</v>
      </c>
      <c r="Q333" s="11" t="s">
        <v>983</v>
      </c>
      <c r="R333" s="11" t="s">
        <v>984</v>
      </c>
    </row>
    <row r="334" spans="1:18" x14ac:dyDescent="0.25">
      <c r="A334" s="11" t="s">
        <v>39</v>
      </c>
      <c r="D334" s="11" t="s">
        <v>99</v>
      </c>
      <c r="E334" s="11" t="s">
        <v>94</v>
      </c>
      <c r="F334" s="11" t="s">
        <v>94</v>
      </c>
      <c r="H334" s="11" t="s">
        <v>762</v>
      </c>
      <c r="I334" s="11" t="s">
        <v>763</v>
      </c>
      <c r="J334" s="11" t="s">
        <v>9</v>
      </c>
      <c r="K334" s="11" t="s">
        <v>166</v>
      </c>
      <c r="L334" s="11" t="s">
        <v>985</v>
      </c>
      <c r="M334" s="11" t="s">
        <v>1505</v>
      </c>
      <c r="O334" s="11" t="s">
        <v>45</v>
      </c>
      <c r="P334" s="11" t="s">
        <v>69</v>
      </c>
      <c r="Q334" s="11" t="s">
        <v>986</v>
      </c>
      <c r="R334" s="11" t="s">
        <v>987</v>
      </c>
    </row>
    <row r="335" spans="1:18" x14ac:dyDescent="0.25">
      <c r="A335" s="11" t="s">
        <v>39</v>
      </c>
      <c r="D335" s="11" t="s">
        <v>94</v>
      </c>
      <c r="E335" s="11" t="s">
        <v>94</v>
      </c>
      <c r="F335" s="11" t="s">
        <v>84</v>
      </c>
      <c r="G335" s="11" t="s">
        <v>84</v>
      </c>
      <c r="H335" s="11" t="s">
        <v>65</v>
      </c>
      <c r="I335" s="11" t="s">
        <v>66</v>
      </c>
      <c r="J335" s="11" t="s">
        <v>9</v>
      </c>
      <c r="K335" s="11" t="s">
        <v>166</v>
      </c>
      <c r="L335" s="11" t="s">
        <v>988</v>
      </c>
      <c r="M335" s="11" t="s">
        <v>1506</v>
      </c>
      <c r="O335" s="11" t="s">
        <v>45</v>
      </c>
      <c r="P335" s="11" t="s">
        <v>69</v>
      </c>
      <c r="Q335" s="11" t="s">
        <v>989</v>
      </c>
      <c r="R335" s="11" t="s">
        <v>990</v>
      </c>
    </row>
    <row r="336" spans="1:18" x14ac:dyDescent="0.25">
      <c r="A336" s="11" t="s">
        <v>39</v>
      </c>
      <c r="D336" s="11" t="s">
        <v>94</v>
      </c>
      <c r="E336" s="11" t="s">
        <v>94</v>
      </c>
      <c r="F336" s="11" t="s">
        <v>84</v>
      </c>
      <c r="G336" s="11" t="s">
        <v>84</v>
      </c>
      <c r="H336" s="11" t="s">
        <v>65</v>
      </c>
      <c r="I336" s="11" t="s">
        <v>66</v>
      </c>
      <c r="J336" s="11" t="s">
        <v>9</v>
      </c>
      <c r="K336" s="11" t="s">
        <v>166</v>
      </c>
      <c r="L336" s="11" t="s">
        <v>991</v>
      </c>
      <c r="M336" s="11" t="s">
        <v>1507</v>
      </c>
      <c r="O336" s="11" t="s">
        <v>45</v>
      </c>
      <c r="P336" s="11" t="s">
        <v>69</v>
      </c>
      <c r="Q336" s="11" t="s">
        <v>992</v>
      </c>
      <c r="R336" s="11" t="s">
        <v>993</v>
      </c>
    </row>
    <row r="337" spans="1:18" x14ac:dyDescent="0.25">
      <c r="A337" s="11" t="s">
        <v>39</v>
      </c>
      <c r="D337" s="11" t="s">
        <v>1508</v>
      </c>
      <c r="E337" s="11" t="s">
        <v>94</v>
      </c>
      <c r="F337" s="11" t="s">
        <v>1435</v>
      </c>
      <c r="H337" s="11" t="s">
        <v>994</v>
      </c>
      <c r="I337" s="11" t="s">
        <v>995</v>
      </c>
      <c r="J337" s="11" t="s">
        <v>9</v>
      </c>
      <c r="K337" s="11" t="s">
        <v>136</v>
      </c>
      <c r="L337" s="11" t="s">
        <v>996</v>
      </c>
      <c r="M337" s="11" t="s">
        <v>1509</v>
      </c>
      <c r="O337" s="11" t="s">
        <v>45</v>
      </c>
      <c r="P337" s="11" t="s">
        <v>69</v>
      </c>
      <c r="Q337" s="11" t="s">
        <v>997</v>
      </c>
      <c r="R337" s="11" t="s">
        <v>998</v>
      </c>
    </row>
    <row r="338" spans="1:18" x14ac:dyDescent="0.25">
      <c r="A338" s="11" t="s">
        <v>39</v>
      </c>
      <c r="D338" s="11" t="s">
        <v>1510</v>
      </c>
      <c r="E338" s="11" t="s">
        <v>94</v>
      </c>
      <c r="F338" s="11" t="s">
        <v>1289</v>
      </c>
      <c r="H338" s="11" t="s">
        <v>714</v>
      </c>
      <c r="I338" s="11" t="s">
        <v>715</v>
      </c>
      <c r="J338" s="11" t="s">
        <v>9</v>
      </c>
      <c r="K338" s="11" t="s">
        <v>137</v>
      </c>
      <c r="L338" s="11" t="s">
        <v>999</v>
      </c>
      <c r="M338" s="11" t="s">
        <v>1511</v>
      </c>
      <c r="O338" s="11" t="s">
        <v>45</v>
      </c>
      <c r="P338" s="11" t="s">
        <v>46</v>
      </c>
      <c r="Q338" s="11" t="s">
        <v>1000</v>
      </c>
      <c r="R338" s="11" t="s">
        <v>1001</v>
      </c>
    </row>
    <row r="339" spans="1:18" x14ac:dyDescent="0.25">
      <c r="A339" s="11" t="s">
        <v>39</v>
      </c>
      <c r="D339" s="11" t="s">
        <v>94</v>
      </c>
      <c r="E339" s="11" t="s">
        <v>94</v>
      </c>
      <c r="F339" s="11" t="s">
        <v>84</v>
      </c>
      <c r="G339" s="11" t="s">
        <v>132</v>
      </c>
      <c r="H339" s="11" t="s">
        <v>80</v>
      </c>
      <c r="I339" s="11" t="s">
        <v>81</v>
      </c>
      <c r="J339" s="11" t="s">
        <v>9</v>
      </c>
      <c r="K339" s="11" t="s">
        <v>135</v>
      </c>
      <c r="L339" s="11" t="s">
        <v>82</v>
      </c>
      <c r="M339" s="11" t="s">
        <v>116</v>
      </c>
      <c r="O339" s="11" t="s">
        <v>45</v>
      </c>
      <c r="P339" s="11" t="s">
        <v>69</v>
      </c>
      <c r="Q339" s="11" t="s">
        <v>1002</v>
      </c>
      <c r="R339" s="11" t="s">
        <v>1003</v>
      </c>
    </row>
    <row r="340" spans="1:18" x14ac:dyDescent="0.25">
      <c r="A340" s="11" t="s">
        <v>39</v>
      </c>
      <c r="D340" s="11" t="s">
        <v>2277</v>
      </c>
      <c r="E340" s="11" t="s">
        <v>94</v>
      </c>
      <c r="F340" s="11" t="s">
        <v>2278</v>
      </c>
      <c r="H340" s="11" t="s">
        <v>1797</v>
      </c>
      <c r="I340" s="11" t="s">
        <v>1798</v>
      </c>
      <c r="J340" s="11" t="s">
        <v>45</v>
      </c>
      <c r="K340" s="11" t="s">
        <v>135</v>
      </c>
      <c r="L340" s="11" t="s">
        <v>1799</v>
      </c>
      <c r="M340" s="11" t="s">
        <v>2279</v>
      </c>
      <c r="O340" s="11" t="s">
        <v>45</v>
      </c>
      <c r="P340" s="11" t="s">
        <v>69</v>
      </c>
      <c r="Q340" s="11" t="s">
        <v>1800</v>
      </c>
      <c r="R340" s="11" t="s">
        <v>1801</v>
      </c>
    </row>
    <row r="341" spans="1:18" x14ac:dyDescent="0.25">
      <c r="A341" s="11" t="s">
        <v>39</v>
      </c>
      <c r="D341" s="11" t="s">
        <v>94</v>
      </c>
      <c r="E341" s="11" t="s">
        <v>94</v>
      </c>
      <c r="F341" s="11" t="s">
        <v>84</v>
      </c>
      <c r="G341" s="11" t="s">
        <v>84</v>
      </c>
      <c r="H341" s="11" t="s">
        <v>65</v>
      </c>
      <c r="I341" s="11" t="s">
        <v>66</v>
      </c>
      <c r="J341" s="11" t="s">
        <v>9</v>
      </c>
      <c r="K341" s="11" t="s">
        <v>166</v>
      </c>
      <c r="L341" s="11" t="s">
        <v>1004</v>
      </c>
      <c r="M341" s="11" t="s">
        <v>1512</v>
      </c>
      <c r="O341" s="11" t="s">
        <v>45</v>
      </c>
      <c r="P341" s="11" t="s">
        <v>69</v>
      </c>
      <c r="Q341" s="11" t="s">
        <v>1005</v>
      </c>
      <c r="R341" s="11" t="s">
        <v>1006</v>
      </c>
    </row>
    <row r="342" spans="1:18" x14ac:dyDescent="0.25">
      <c r="A342" s="11" t="s">
        <v>39</v>
      </c>
      <c r="D342" s="11" t="s">
        <v>1513</v>
      </c>
      <c r="E342" s="11" t="s">
        <v>94</v>
      </c>
      <c r="F342" s="11" t="s">
        <v>1513</v>
      </c>
      <c r="G342" s="11" t="s">
        <v>130</v>
      </c>
      <c r="H342" s="11" t="s">
        <v>156</v>
      </c>
      <c r="I342" s="11" t="s">
        <v>157</v>
      </c>
      <c r="J342" s="11" t="s">
        <v>9</v>
      </c>
      <c r="K342" s="11" t="s">
        <v>136</v>
      </c>
      <c r="L342" s="11" t="s">
        <v>1007</v>
      </c>
      <c r="M342" s="11" t="s">
        <v>1514</v>
      </c>
      <c r="O342" s="11" t="s">
        <v>45</v>
      </c>
      <c r="P342" s="11" t="s">
        <v>69</v>
      </c>
      <c r="Q342" s="11" t="s">
        <v>1008</v>
      </c>
      <c r="R342" s="11" t="s">
        <v>1009</v>
      </c>
    </row>
    <row r="343" spans="1:18" x14ac:dyDescent="0.25">
      <c r="A343" s="11" t="s">
        <v>39</v>
      </c>
      <c r="D343" s="11" t="s">
        <v>1515</v>
      </c>
      <c r="E343" s="11" t="s">
        <v>94</v>
      </c>
      <c r="F343" s="11" t="s">
        <v>1515</v>
      </c>
      <c r="G343" s="11" t="s">
        <v>130</v>
      </c>
      <c r="H343" s="11" t="s">
        <v>156</v>
      </c>
      <c r="I343" s="11" t="s">
        <v>157</v>
      </c>
      <c r="J343" s="11" t="s">
        <v>9</v>
      </c>
      <c r="K343" s="11" t="s">
        <v>136</v>
      </c>
      <c r="L343" s="11" t="s">
        <v>1010</v>
      </c>
      <c r="M343" s="11" t="s">
        <v>1516</v>
      </c>
      <c r="O343" s="11" t="s">
        <v>45</v>
      </c>
      <c r="P343" s="11" t="s">
        <v>69</v>
      </c>
      <c r="Q343" s="11" t="s">
        <v>1011</v>
      </c>
      <c r="R343" s="11" t="s">
        <v>1012</v>
      </c>
    </row>
    <row r="344" spans="1:18" x14ac:dyDescent="0.25">
      <c r="A344" s="11" t="s">
        <v>39</v>
      </c>
      <c r="D344" s="11" t="s">
        <v>94</v>
      </c>
      <c r="E344" s="11" t="s">
        <v>94</v>
      </c>
      <c r="F344" s="11" t="s">
        <v>84</v>
      </c>
      <c r="H344" s="11" t="s">
        <v>754</v>
      </c>
      <c r="I344" s="11" t="s">
        <v>755</v>
      </c>
      <c r="J344" s="11" t="s">
        <v>9</v>
      </c>
      <c r="K344" s="11" t="s">
        <v>166</v>
      </c>
      <c r="L344" s="11" t="s">
        <v>1013</v>
      </c>
      <c r="M344" s="11" t="s">
        <v>1517</v>
      </c>
      <c r="O344" s="11" t="s">
        <v>45</v>
      </c>
      <c r="P344" s="11" t="s">
        <v>69</v>
      </c>
      <c r="Q344" s="11" t="s">
        <v>1014</v>
      </c>
      <c r="R344" s="11" t="s">
        <v>1015</v>
      </c>
    </row>
    <row r="345" spans="1:18" x14ac:dyDescent="0.25">
      <c r="A345" s="11" t="s">
        <v>39</v>
      </c>
      <c r="D345" s="11" t="s">
        <v>1518</v>
      </c>
      <c r="E345" s="11" t="s">
        <v>94</v>
      </c>
      <c r="F345" s="11" t="s">
        <v>1518</v>
      </c>
      <c r="G345" s="11" t="s">
        <v>130</v>
      </c>
      <c r="H345" s="11" t="s">
        <v>156</v>
      </c>
      <c r="I345" s="11" t="s">
        <v>157</v>
      </c>
      <c r="J345" s="11" t="s">
        <v>9</v>
      </c>
      <c r="K345" s="11" t="s">
        <v>136</v>
      </c>
      <c r="L345" s="11" t="s">
        <v>1016</v>
      </c>
      <c r="M345" s="11" t="s">
        <v>1519</v>
      </c>
      <c r="O345" s="11" t="s">
        <v>45</v>
      </c>
      <c r="P345" s="11" t="s">
        <v>69</v>
      </c>
      <c r="Q345" s="11" t="s">
        <v>1017</v>
      </c>
      <c r="R345" s="11" t="s">
        <v>1018</v>
      </c>
    </row>
    <row r="346" spans="1:18" x14ac:dyDescent="0.25">
      <c r="A346" s="11" t="s">
        <v>39</v>
      </c>
      <c r="D346" s="11" t="s">
        <v>1361</v>
      </c>
      <c r="E346" s="11" t="s">
        <v>94</v>
      </c>
      <c r="F346" s="11" t="s">
        <v>1361</v>
      </c>
      <c r="G346" s="11" t="s">
        <v>130</v>
      </c>
      <c r="H346" s="11" t="s">
        <v>156</v>
      </c>
      <c r="I346" s="11" t="s">
        <v>157</v>
      </c>
      <c r="J346" s="11" t="s">
        <v>9</v>
      </c>
      <c r="K346" s="11" t="s">
        <v>136</v>
      </c>
      <c r="L346" s="11" t="s">
        <v>1019</v>
      </c>
      <c r="M346" s="11" t="s">
        <v>1520</v>
      </c>
      <c r="O346" s="11" t="s">
        <v>45</v>
      </c>
      <c r="P346" s="11" t="s">
        <v>69</v>
      </c>
      <c r="Q346" s="11" t="s">
        <v>1020</v>
      </c>
      <c r="R346" s="11" t="s">
        <v>1021</v>
      </c>
    </row>
    <row r="347" spans="1:18" x14ac:dyDescent="0.25">
      <c r="A347" s="11" t="s">
        <v>39</v>
      </c>
      <c r="D347" s="11" t="s">
        <v>1521</v>
      </c>
      <c r="E347" s="11" t="s">
        <v>94</v>
      </c>
      <c r="F347" s="11" t="s">
        <v>1521</v>
      </c>
      <c r="G347" s="11" t="s">
        <v>130</v>
      </c>
      <c r="H347" s="11" t="s">
        <v>156</v>
      </c>
      <c r="I347" s="11" t="s">
        <v>157</v>
      </c>
      <c r="J347" s="11" t="s">
        <v>9</v>
      </c>
      <c r="K347" s="11" t="s">
        <v>136</v>
      </c>
      <c r="L347" s="11" t="s">
        <v>1022</v>
      </c>
      <c r="M347" s="11" t="s">
        <v>1522</v>
      </c>
      <c r="O347" s="11" t="s">
        <v>45</v>
      </c>
      <c r="P347" s="11" t="s">
        <v>69</v>
      </c>
      <c r="Q347" s="11" t="s">
        <v>1023</v>
      </c>
      <c r="R347" s="11" t="s">
        <v>1024</v>
      </c>
    </row>
    <row r="348" spans="1:18" x14ac:dyDescent="0.25">
      <c r="A348" s="11" t="s">
        <v>39</v>
      </c>
      <c r="D348" s="11" t="s">
        <v>1422</v>
      </c>
      <c r="E348" s="11" t="s">
        <v>94</v>
      </c>
      <c r="F348" s="11" t="s">
        <v>1422</v>
      </c>
      <c r="G348" s="11" t="s">
        <v>126</v>
      </c>
      <c r="H348" s="11" t="s">
        <v>50</v>
      </c>
      <c r="I348" s="11" t="s">
        <v>51</v>
      </c>
      <c r="J348" s="11" t="s">
        <v>9</v>
      </c>
      <c r="K348" s="11" t="s">
        <v>135</v>
      </c>
      <c r="L348" s="11" t="s">
        <v>1025</v>
      </c>
      <c r="M348" s="11" t="s">
        <v>1523</v>
      </c>
      <c r="O348" s="11" t="s">
        <v>45</v>
      </c>
      <c r="P348" s="11" t="s">
        <v>69</v>
      </c>
      <c r="Q348" s="11" t="s">
        <v>1026</v>
      </c>
      <c r="R348" s="11" t="s">
        <v>1027</v>
      </c>
    </row>
    <row r="349" spans="1:18" x14ac:dyDescent="0.25">
      <c r="A349" s="11" t="s">
        <v>39</v>
      </c>
      <c r="D349" s="11" t="s">
        <v>1524</v>
      </c>
      <c r="E349" s="11" t="s">
        <v>94</v>
      </c>
      <c r="F349" s="11" t="s">
        <v>1524</v>
      </c>
      <c r="G349" s="11" t="s">
        <v>130</v>
      </c>
      <c r="H349" s="11" t="s">
        <v>156</v>
      </c>
      <c r="I349" s="11" t="s">
        <v>157</v>
      </c>
      <c r="J349" s="11" t="s">
        <v>9</v>
      </c>
      <c r="K349" s="11" t="s">
        <v>136</v>
      </c>
      <c r="L349" s="11" t="s">
        <v>1028</v>
      </c>
      <c r="M349" s="11" t="s">
        <v>1525</v>
      </c>
      <c r="O349" s="11" t="s">
        <v>45</v>
      </c>
      <c r="P349" s="11" t="s">
        <v>69</v>
      </c>
      <c r="Q349" s="11" t="s">
        <v>1029</v>
      </c>
      <c r="R349" s="11" t="s">
        <v>1030</v>
      </c>
    </row>
    <row r="350" spans="1:18" x14ac:dyDescent="0.25">
      <c r="A350" s="11" t="s">
        <v>39</v>
      </c>
      <c r="D350" s="11" t="s">
        <v>1438</v>
      </c>
      <c r="E350" s="11" t="s">
        <v>94</v>
      </c>
      <c r="F350" s="11" t="s">
        <v>1438</v>
      </c>
      <c r="G350" s="11" t="s">
        <v>126</v>
      </c>
      <c r="H350" s="11" t="s">
        <v>50</v>
      </c>
      <c r="I350" s="11" t="s">
        <v>51</v>
      </c>
      <c r="J350" s="11" t="s">
        <v>9</v>
      </c>
      <c r="K350" s="11" t="s">
        <v>135</v>
      </c>
      <c r="L350" s="11" t="s">
        <v>1031</v>
      </c>
      <c r="M350" s="11" t="s">
        <v>1526</v>
      </c>
      <c r="O350" s="11" t="s">
        <v>45</v>
      </c>
      <c r="P350" s="11" t="s">
        <v>69</v>
      </c>
      <c r="Q350" s="11" t="s">
        <v>1032</v>
      </c>
      <c r="R350" s="11" t="s">
        <v>1033</v>
      </c>
    </row>
    <row r="351" spans="1:18" x14ac:dyDescent="0.25">
      <c r="A351" s="11" t="s">
        <v>39</v>
      </c>
      <c r="D351" s="11" t="s">
        <v>1389</v>
      </c>
      <c r="E351" s="11" t="s">
        <v>94</v>
      </c>
      <c r="F351" s="11" t="s">
        <v>84</v>
      </c>
      <c r="H351" s="11" t="s">
        <v>733</v>
      </c>
      <c r="I351" s="11" t="s">
        <v>734</v>
      </c>
      <c r="J351" s="11" t="s">
        <v>9</v>
      </c>
      <c r="K351" s="11" t="s">
        <v>166</v>
      </c>
      <c r="L351" s="11" t="s">
        <v>1034</v>
      </c>
      <c r="M351" s="11" t="s">
        <v>1527</v>
      </c>
      <c r="O351" s="11" t="s">
        <v>45</v>
      </c>
      <c r="P351" s="11" t="s">
        <v>69</v>
      </c>
      <c r="Q351" s="11" t="s">
        <v>1035</v>
      </c>
      <c r="R351" s="11" t="s">
        <v>1036</v>
      </c>
    </row>
    <row r="352" spans="1:18" x14ac:dyDescent="0.25">
      <c r="A352" s="11" t="s">
        <v>39</v>
      </c>
      <c r="D352" s="11" t="s">
        <v>94</v>
      </c>
      <c r="E352" s="11" t="s">
        <v>94</v>
      </c>
      <c r="F352" s="11" t="s">
        <v>84</v>
      </c>
      <c r="G352" s="11" t="s">
        <v>84</v>
      </c>
      <c r="H352" s="11" t="s">
        <v>65</v>
      </c>
      <c r="I352" s="11" t="s">
        <v>66</v>
      </c>
      <c r="J352" s="11" t="s">
        <v>9</v>
      </c>
      <c r="K352" s="11" t="s">
        <v>166</v>
      </c>
      <c r="L352" s="11" t="s">
        <v>1037</v>
      </c>
      <c r="M352" s="11" t="s">
        <v>1528</v>
      </c>
      <c r="O352" s="11" t="s">
        <v>45</v>
      </c>
      <c r="P352" s="11" t="s">
        <v>69</v>
      </c>
      <c r="Q352" s="11" t="s">
        <v>1038</v>
      </c>
      <c r="R352" s="11" t="s">
        <v>1039</v>
      </c>
    </row>
    <row r="353" spans="1:18" x14ac:dyDescent="0.25">
      <c r="A353" s="11" t="s">
        <v>39</v>
      </c>
      <c r="D353" s="11" t="s">
        <v>1529</v>
      </c>
      <c r="E353" s="11" t="s">
        <v>94</v>
      </c>
      <c r="F353" s="11" t="s">
        <v>94</v>
      </c>
      <c r="H353" s="11" t="s">
        <v>1040</v>
      </c>
      <c r="I353" s="11" t="s">
        <v>1041</v>
      </c>
      <c r="J353" s="11" t="s">
        <v>9</v>
      </c>
      <c r="K353" s="11" t="s">
        <v>166</v>
      </c>
      <c r="L353" s="11" t="s">
        <v>1042</v>
      </c>
      <c r="M353" s="11" t="s">
        <v>1530</v>
      </c>
      <c r="O353" s="11" t="s">
        <v>45</v>
      </c>
      <c r="P353" s="11" t="s">
        <v>69</v>
      </c>
      <c r="Q353" s="11" t="s">
        <v>1043</v>
      </c>
      <c r="R353" s="11" t="s">
        <v>1044</v>
      </c>
    </row>
    <row r="354" spans="1:18" x14ac:dyDescent="0.25">
      <c r="A354" s="11" t="s">
        <v>39</v>
      </c>
      <c r="D354" s="11" t="s">
        <v>2280</v>
      </c>
      <c r="E354" s="11" t="s">
        <v>94</v>
      </c>
      <c r="F354" s="11" t="s">
        <v>2280</v>
      </c>
      <c r="H354" s="11" t="s">
        <v>1797</v>
      </c>
      <c r="I354" s="11" t="s">
        <v>1798</v>
      </c>
      <c r="J354" s="11" t="s">
        <v>45</v>
      </c>
      <c r="K354" s="11" t="s">
        <v>135</v>
      </c>
      <c r="L354" s="11" t="s">
        <v>1802</v>
      </c>
      <c r="M354" s="11" t="s">
        <v>2281</v>
      </c>
      <c r="O354" s="11" t="s">
        <v>45</v>
      </c>
      <c r="P354" s="11" t="s">
        <v>69</v>
      </c>
      <c r="Q354" s="11" t="s">
        <v>1803</v>
      </c>
      <c r="R354" s="11" t="s">
        <v>1802</v>
      </c>
    </row>
    <row r="355" spans="1:18" x14ac:dyDescent="0.25">
      <c r="A355" s="11" t="s">
        <v>39</v>
      </c>
      <c r="D355" s="11" t="s">
        <v>94</v>
      </c>
      <c r="E355" s="11" t="s">
        <v>94</v>
      </c>
      <c r="F355" s="11" t="s">
        <v>84</v>
      </c>
      <c r="H355" s="11" t="s">
        <v>1045</v>
      </c>
      <c r="I355" s="11" t="s">
        <v>1046</v>
      </c>
      <c r="J355" s="11" t="s">
        <v>9</v>
      </c>
      <c r="K355" s="11" t="s">
        <v>136</v>
      </c>
      <c r="L355" s="11" t="s">
        <v>1047</v>
      </c>
      <c r="M355" s="11" t="s">
        <v>1531</v>
      </c>
      <c r="O355" s="11" t="s">
        <v>45</v>
      </c>
      <c r="P355" s="11" t="s">
        <v>69</v>
      </c>
      <c r="Q355" s="11" t="s">
        <v>1048</v>
      </c>
      <c r="R355" s="11" t="s">
        <v>1049</v>
      </c>
    </row>
    <row r="356" spans="1:18" x14ac:dyDescent="0.25">
      <c r="A356" s="11" t="s">
        <v>39</v>
      </c>
      <c r="D356" s="11" t="s">
        <v>94</v>
      </c>
      <c r="E356" s="11" t="s">
        <v>94</v>
      </c>
      <c r="F356" s="11" t="s">
        <v>84</v>
      </c>
      <c r="H356" s="11" t="s">
        <v>1050</v>
      </c>
      <c r="I356" s="11" t="s">
        <v>1051</v>
      </c>
      <c r="J356" s="11" t="s">
        <v>9</v>
      </c>
      <c r="K356" s="11" t="s">
        <v>166</v>
      </c>
      <c r="L356" s="11" t="s">
        <v>1052</v>
      </c>
      <c r="M356" s="11" t="s">
        <v>1532</v>
      </c>
      <c r="O356" s="11" t="s">
        <v>45</v>
      </c>
      <c r="P356" s="11" t="s">
        <v>69</v>
      </c>
      <c r="Q356" s="11" t="s">
        <v>1053</v>
      </c>
      <c r="R356" s="11" t="s">
        <v>1054</v>
      </c>
    </row>
    <row r="357" spans="1:18" x14ac:dyDescent="0.25">
      <c r="A357" s="11" t="s">
        <v>39</v>
      </c>
      <c r="D357" s="11" t="s">
        <v>1318</v>
      </c>
      <c r="E357" s="11" t="s">
        <v>94</v>
      </c>
      <c r="F357" s="11" t="s">
        <v>84</v>
      </c>
      <c r="H357" s="11" t="s">
        <v>1055</v>
      </c>
      <c r="I357" s="11" t="s">
        <v>1056</v>
      </c>
      <c r="J357" s="11" t="s">
        <v>9</v>
      </c>
      <c r="K357" s="11" t="s">
        <v>136</v>
      </c>
      <c r="L357" s="11" t="s">
        <v>1057</v>
      </c>
      <c r="M357" s="11" t="s">
        <v>1533</v>
      </c>
      <c r="O357" s="11" t="s">
        <v>45</v>
      </c>
      <c r="P357" s="11" t="s">
        <v>69</v>
      </c>
      <c r="Q357" s="11" t="s">
        <v>1058</v>
      </c>
      <c r="R357" s="11" t="s">
        <v>1059</v>
      </c>
    </row>
    <row r="358" spans="1:18" x14ac:dyDescent="0.25">
      <c r="A358" s="11" t="s">
        <v>39</v>
      </c>
      <c r="D358" s="11" t="s">
        <v>1534</v>
      </c>
      <c r="E358" s="11" t="s">
        <v>94</v>
      </c>
      <c r="F358" s="11" t="s">
        <v>1534</v>
      </c>
      <c r="G358" s="11" t="s">
        <v>126</v>
      </c>
      <c r="H358" s="11" t="s">
        <v>50</v>
      </c>
      <c r="I358" s="11" t="s">
        <v>51</v>
      </c>
      <c r="J358" s="11" t="s">
        <v>9</v>
      </c>
      <c r="K358" s="11" t="s">
        <v>136</v>
      </c>
      <c r="L358" s="11" t="s">
        <v>1060</v>
      </c>
      <c r="M358" s="11" t="s">
        <v>1535</v>
      </c>
      <c r="O358" s="11" t="s">
        <v>45</v>
      </c>
      <c r="P358" s="11" t="s">
        <v>69</v>
      </c>
      <c r="Q358" s="11" t="s">
        <v>1061</v>
      </c>
      <c r="R358" s="11" t="s">
        <v>1062</v>
      </c>
    </row>
    <row r="359" spans="1:18" x14ac:dyDescent="0.25">
      <c r="A359" s="11" t="s">
        <v>39</v>
      </c>
      <c r="D359" s="11" t="s">
        <v>105</v>
      </c>
      <c r="E359" s="11" t="s">
        <v>94</v>
      </c>
      <c r="F359" s="11" t="s">
        <v>105</v>
      </c>
      <c r="G359" s="11" t="s">
        <v>126</v>
      </c>
      <c r="H359" s="11" t="s">
        <v>50</v>
      </c>
      <c r="I359" s="11" t="s">
        <v>51</v>
      </c>
      <c r="J359" s="11" t="s">
        <v>1600</v>
      </c>
      <c r="K359" s="11" t="s">
        <v>136</v>
      </c>
      <c r="L359" s="11" t="s">
        <v>1804</v>
      </c>
      <c r="M359" s="11" t="s">
        <v>2282</v>
      </c>
      <c r="O359" s="11" t="s">
        <v>45</v>
      </c>
      <c r="P359" s="11" t="s">
        <v>69</v>
      </c>
      <c r="Q359" s="11" t="s">
        <v>1805</v>
      </c>
      <c r="R359" s="11" t="s">
        <v>1806</v>
      </c>
    </row>
    <row r="360" spans="1:18" x14ac:dyDescent="0.25">
      <c r="A360" s="11" t="s">
        <v>39</v>
      </c>
      <c r="D360" s="11" t="s">
        <v>105</v>
      </c>
      <c r="E360" s="11" t="s">
        <v>94</v>
      </c>
      <c r="F360" s="11" t="s">
        <v>105</v>
      </c>
      <c r="G360" s="11" t="s">
        <v>126</v>
      </c>
      <c r="H360" s="11" t="s">
        <v>50</v>
      </c>
      <c r="I360" s="11" t="s">
        <v>51</v>
      </c>
      <c r="J360" s="11" t="s">
        <v>1600</v>
      </c>
      <c r="K360" s="11" t="s">
        <v>136</v>
      </c>
      <c r="L360" s="11" t="s">
        <v>1807</v>
      </c>
      <c r="M360" s="11" t="s">
        <v>2282</v>
      </c>
      <c r="O360" s="11" t="s">
        <v>45</v>
      </c>
      <c r="P360" s="11" t="s">
        <v>69</v>
      </c>
      <c r="Q360" s="11" t="s">
        <v>1808</v>
      </c>
      <c r="R360" s="11" t="s">
        <v>1809</v>
      </c>
    </row>
    <row r="361" spans="1:18" x14ac:dyDescent="0.25">
      <c r="A361" s="11" t="s">
        <v>39</v>
      </c>
      <c r="D361" s="11" t="s">
        <v>2283</v>
      </c>
      <c r="E361" s="11" t="s">
        <v>94</v>
      </c>
      <c r="F361" s="11" t="s">
        <v>2283</v>
      </c>
      <c r="G361" s="11" t="s">
        <v>126</v>
      </c>
      <c r="H361" s="11" t="s">
        <v>50</v>
      </c>
      <c r="I361" s="11" t="s">
        <v>51</v>
      </c>
      <c r="J361" s="11" t="s">
        <v>1600</v>
      </c>
      <c r="K361" s="11" t="s">
        <v>136</v>
      </c>
      <c r="L361" s="11" t="s">
        <v>1810</v>
      </c>
      <c r="M361" s="11" t="s">
        <v>2284</v>
      </c>
      <c r="O361" s="11" t="s">
        <v>45</v>
      </c>
      <c r="P361" s="11" t="s">
        <v>69</v>
      </c>
      <c r="Q361" s="11" t="s">
        <v>1811</v>
      </c>
      <c r="R361" s="11" t="s">
        <v>1812</v>
      </c>
    </row>
    <row r="362" spans="1:18" x14ac:dyDescent="0.25">
      <c r="A362" s="11" t="s">
        <v>39</v>
      </c>
      <c r="D362" s="11" t="s">
        <v>2285</v>
      </c>
      <c r="E362" s="11" t="s">
        <v>94</v>
      </c>
      <c r="F362" s="11" t="s">
        <v>2285</v>
      </c>
      <c r="G362" s="11" t="s">
        <v>126</v>
      </c>
      <c r="H362" s="11" t="s">
        <v>50</v>
      </c>
      <c r="I362" s="11" t="s">
        <v>51</v>
      </c>
      <c r="J362" s="11" t="s">
        <v>1600</v>
      </c>
      <c r="K362" s="11" t="s">
        <v>136</v>
      </c>
      <c r="L362" s="11" t="s">
        <v>1813</v>
      </c>
      <c r="M362" s="11" t="s">
        <v>2286</v>
      </c>
      <c r="O362" s="11" t="s">
        <v>45</v>
      </c>
      <c r="P362" s="11" t="s">
        <v>69</v>
      </c>
      <c r="Q362" s="11" t="s">
        <v>1814</v>
      </c>
      <c r="R362" s="11" t="s">
        <v>1815</v>
      </c>
    </row>
    <row r="363" spans="1:18" x14ac:dyDescent="0.25">
      <c r="A363" s="11" t="s">
        <v>39</v>
      </c>
      <c r="D363" s="11" t="s">
        <v>94</v>
      </c>
      <c r="E363" s="11" t="s">
        <v>94</v>
      </c>
      <c r="F363" s="11" t="s">
        <v>94</v>
      </c>
      <c r="G363" s="11" t="s">
        <v>126</v>
      </c>
      <c r="H363" s="11" t="s">
        <v>50</v>
      </c>
      <c r="I363" s="11" t="s">
        <v>51</v>
      </c>
      <c r="J363" s="11" t="s">
        <v>1600</v>
      </c>
      <c r="K363" s="11" t="s">
        <v>136</v>
      </c>
      <c r="L363" s="11" t="s">
        <v>1816</v>
      </c>
      <c r="M363" s="11" t="s">
        <v>2286</v>
      </c>
      <c r="O363" s="11" t="s">
        <v>45</v>
      </c>
      <c r="P363" s="11" t="s">
        <v>69</v>
      </c>
      <c r="Q363" s="11" t="s">
        <v>1817</v>
      </c>
      <c r="R363" s="11" t="s">
        <v>1818</v>
      </c>
    </row>
    <row r="364" spans="1:18" x14ac:dyDescent="0.25">
      <c r="A364" s="11" t="s">
        <v>39</v>
      </c>
      <c r="D364" s="11" t="s">
        <v>2287</v>
      </c>
      <c r="E364" s="11" t="s">
        <v>94</v>
      </c>
      <c r="F364" s="11" t="s">
        <v>2287</v>
      </c>
      <c r="G364" s="11" t="s">
        <v>126</v>
      </c>
      <c r="H364" s="11" t="s">
        <v>50</v>
      </c>
      <c r="I364" s="11" t="s">
        <v>51</v>
      </c>
      <c r="J364" s="11" t="s">
        <v>1600</v>
      </c>
      <c r="K364" s="11" t="s">
        <v>136</v>
      </c>
      <c r="L364" s="11" t="s">
        <v>1819</v>
      </c>
      <c r="M364" s="11" t="s">
        <v>2288</v>
      </c>
      <c r="O364" s="11" t="s">
        <v>45</v>
      </c>
      <c r="P364" s="11" t="s">
        <v>69</v>
      </c>
      <c r="Q364" s="11" t="s">
        <v>1820</v>
      </c>
      <c r="R364" s="11" t="s">
        <v>1821</v>
      </c>
    </row>
    <row r="365" spans="1:18" x14ac:dyDescent="0.25">
      <c r="A365" s="11" t="s">
        <v>39</v>
      </c>
      <c r="D365" s="11" t="s">
        <v>2289</v>
      </c>
      <c r="E365" s="11" t="s">
        <v>94</v>
      </c>
      <c r="F365" s="11" t="s">
        <v>2289</v>
      </c>
      <c r="G365" s="11" t="s">
        <v>126</v>
      </c>
      <c r="H365" s="11" t="s">
        <v>50</v>
      </c>
      <c r="I365" s="11" t="s">
        <v>51</v>
      </c>
      <c r="J365" s="11" t="s">
        <v>1600</v>
      </c>
      <c r="K365" s="11" t="s">
        <v>136</v>
      </c>
      <c r="L365" s="11" t="s">
        <v>1822</v>
      </c>
      <c r="M365" s="11" t="s">
        <v>2290</v>
      </c>
      <c r="O365" s="11" t="s">
        <v>45</v>
      </c>
      <c r="P365" s="11" t="s">
        <v>69</v>
      </c>
      <c r="Q365" s="11" t="s">
        <v>1823</v>
      </c>
      <c r="R365" s="11" t="s">
        <v>1824</v>
      </c>
    </row>
    <row r="366" spans="1:18" x14ac:dyDescent="0.25">
      <c r="A366" s="11" t="s">
        <v>39</v>
      </c>
      <c r="D366" s="11" t="s">
        <v>2291</v>
      </c>
      <c r="E366" s="11" t="s">
        <v>94</v>
      </c>
      <c r="F366" s="11" t="s">
        <v>2291</v>
      </c>
      <c r="G366" s="11" t="s">
        <v>126</v>
      </c>
      <c r="H366" s="11" t="s">
        <v>50</v>
      </c>
      <c r="I366" s="11" t="s">
        <v>51</v>
      </c>
      <c r="J366" s="11" t="s">
        <v>1600</v>
      </c>
      <c r="K366" s="11" t="s">
        <v>136</v>
      </c>
      <c r="L366" s="11" t="s">
        <v>1825</v>
      </c>
      <c r="M366" s="11" t="s">
        <v>2290</v>
      </c>
      <c r="O366" s="11" t="s">
        <v>45</v>
      </c>
      <c r="P366" s="11" t="s">
        <v>69</v>
      </c>
      <c r="Q366" s="11" t="s">
        <v>1826</v>
      </c>
      <c r="R366" s="11" t="s">
        <v>1827</v>
      </c>
    </row>
    <row r="367" spans="1:18" x14ac:dyDescent="0.25">
      <c r="A367" s="11" t="s">
        <v>39</v>
      </c>
      <c r="D367" s="11" t="s">
        <v>1508</v>
      </c>
      <c r="E367" s="11" t="s">
        <v>94</v>
      </c>
      <c r="F367" s="11" t="s">
        <v>1508</v>
      </c>
      <c r="G367" s="11" t="s">
        <v>126</v>
      </c>
      <c r="H367" s="11" t="s">
        <v>50</v>
      </c>
      <c r="I367" s="11" t="s">
        <v>51</v>
      </c>
      <c r="J367" s="11" t="s">
        <v>1600</v>
      </c>
      <c r="K367" s="11" t="s">
        <v>136</v>
      </c>
      <c r="L367" s="11" t="s">
        <v>1828</v>
      </c>
      <c r="M367" s="11" t="s">
        <v>2292</v>
      </c>
      <c r="O367" s="11" t="s">
        <v>45</v>
      </c>
      <c r="P367" s="11" t="s">
        <v>69</v>
      </c>
      <c r="Q367" s="11" t="s">
        <v>1829</v>
      </c>
      <c r="R367" s="11" t="s">
        <v>1830</v>
      </c>
    </row>
    <row r="368" spans="1:18" x14ac:dyDescent="0.25">
      <c r="A368" s="11" t="s">
        <v>39</v>
      </c>
      <c r="D368" s="11" t="s">
        <v>94</v>
      </c>
      <c r="E368" s="11" t="s">
        <v>94</v>
      </c>
      <c r="F368" s="11" t="s">
        <v>94</v>
      </c>
      <c r="G368" s="11" t="s">
        <v>126</v>
      </c>
      <c r="H368" s="11" t="s">
        <v>50</v>
      </c>
      <c r="I368" s="11" t="s">
        <v>51</v>
      </c>
      <c r="J368" s="11" t="s">
        <v>1600</v>
      </c>
      <c r="K368" s="11" t="s">
        <v>136</v>
      </c>
      <c r="L368" s="11" t="s">
        <v>1831</v>
      </c>
      <c r="M368" s="11" t="s">
        <v>2293</v>
      </c>
      <c r="O368" s="11" t="s">
        <v>45</v>
      </c>
      <c r="P368" s="11" t="s">
        <v>69</v>
      </c>
      <c r="Q368" s="11" t="s">
        <v>1832</v>
      </c>
      <c r="R368" s="11" t="s">
        <v>1833</v>
      </c>
    </row>
    <row r="369" spans="1:18" x14ac:dyDescent="0.25">
      <c r="A369" s="11" t="s">
        <v>39</v>
      </c>
      <c r="D369" s="11" t="s">
        <v>1434</v>
      </c>
      <c r="E369" s="11" t="s">
        <v>94</v>
      </c>
      <c r="F369" s="11" t="s">
        <v>1434</v>
      </c>
      <c r="G369" s="11" t="s">
        <v>126</v>
      </c>
      <c r="H369" s="11" t="s">
        <v>50</v>
      </c>
      <c r="I369" s="11" t="s">
        <v>51</v>
      </c>
      <c r="J369" s="11" t="s">
        <v>1600</v>
      </c>
      <c r="K369" s="11" t="s">
        <v>136</v>
      </c>
      <c r="L369" s="11" t="s">
        <v>1834</v>
      </c>
      <c r="M369" s="11" t="s">
        <v>2294</v>
      </c>
      <c r="O369" s="11" t="s">
        <v>45</v>
      </c>
      <c r="P369" s="11" t="s">
        <v>69</v>
      </c>
      <c r="Q369" s="11" t="s">
        <v>1835</v>
      </c>
      <c r="R369" s="11" t="s">
        <v>1836</v>
      </c>
    </row>
    <row r="370" spans="1:18" x14ac:dyDescent="0.25">
      <c r="A370" s="11" t="s">
        <v>39</v>
      </c>
      <c r="D370" s="11" t="s">
        <v>94</v>
      </c>
      <c r="E370" s="11" t="s">
        <v>94</v>
      </c>
      <c r="F370" s="11" t="s">
        <v>94</v>
      </c>
      <c r="G370" s="11" t="s">
        <v>126</v>
      </c>
      <c r="H370" s="11" t="s">
        <v>50</v>
      </c>
      <c r="I370" s="11" t="s">
        <v>51</v>
      </c>
      <c r="J370" s="11" t="s">
        <v>1600</v>
      </c>
      <c r="K370" s="11" t="s">
        <v>136</v>
      </c>
      <c r="L370" s="11" t="s">
        <v>1837</v>
      </c>
      <c r="M370" s="11" t="s">
        <v>2295</v>
      </c>
      <c r="O370" s="11" t="s">
        <v>45</v>
      </c>
      <c r="P370" s="11" t="s">
        <v>69</v>
      </c>
      <c r="Q370" s="11" t="s">
        <v>1838</v>
      </c>
      <c r="R370" s="11" t="s">
        <v>1839</v>
      </c>
    </row>
    <row r="371" spans="1:18" x14ac:dyDescent="0.25">
      <c r="A371" s="11" t="s">
        <v>39</v>
      </c>
      <c r="D371" s="11" t="s">
        <v>2296</v>
      </c>
      <c r="E371" s="11" t="s">
        <v>94</v>
      </c>
      <c r="F371" s="11" t="s">
        <v>2296</v>
      </c>
      <c r="G371" s="11" t="s">
        <v>126</v>
      </c>
      <c r="H371" s="11" t="s">
        <v>50</v>
      </c>
      <c r="I371" s="11" t="s">
        <v>51</v>
      </c>
      <c r="J371" s="11" t="s">
        <v>1600</v>
      </c>
      <c r="K371" s="11" t="s">
        <v>136</v>
      </c>
      <c r="L371" s="11" t="s">
        <v>1840</v>
      </c>
      <c r="M371" s="11" t="s">
        <v>2297</v>
      </c>
      <c r="O371" s="11" t="s">
        <v>45</v>
      </c>
      <c r="P371" s="11" t="s">
        <v>69</v>
      </c>
      <c r="Q371" s="11" t="s">
        <v>1841</v>
      </c>
      <c r="R371" s="11" t="s">
        <v>1842</v>
      </c>
    </row>
    <row r="372" spans="1:18" x14ac:dyDescent="0.25">
      <c r="A372" s="11" t="s">
        <v>39</v>
      </c>
      <c r="D372" s="11" t="s">
        <v>94</v>
      </c>
      <c r="E372" s="11" t="s">
        <v>94</v>
      </c>
      <c r="F372" s="11" t="s">
        <v>94</v>
      </c>
      <c r="G372" s="11" t="s">
        <v>126</v>
      </c>
      <c r="H372" s="11" t="s">
        <v>50</v>
      </c>
      <c r="I372" s="11" t="s">
        <v>51</v>
      </c>
      <c r="J372" s="11" t="s">
        <v>1600</v>
      </c>
      <c r="K372" s="11" t="s">
        <v>136</v>
      </c>
      <c r="L372" s="11" t="s">
        <v>1843</v>
      </c>
      <c r="M372" s="11" t="s">
        <v>2298</v>
      </c>
      <c r="O372" s="11" t="s">
        <v>45</v>
      </c>
      <c r="P372" s="11" t="s">
        <v>69</v>
      </c>
      <c r="Q372" s="11" t="s">
        <v>1844</v>
      </c>
      <c r="R372" s="11" t="s">
        <v>1845</v>
      </c>
    </row>
    <row r="373" spans="1:18" x14ac:dyDescent="0.25">
      <c r="A373" s="11" t="s">
        <v>39</v>
      </c>
      <c r="D373" s="11" t="s">
        <v>2289</v>
      </c>
      <c r="E373" s="11" t="s">
        <v>94</v>
      </c>
      <c r="F373" s="11" t="s">
        <v>2289</v>
      </c>
      <c r="G373" s="11" t="s">
        <v>126</v>
      </c>
      <c r="H373" s="11" t="s">
        <v>50</v>
      </c>
      <c r="I373" s="11" t="s">
        <v>51</v>
      </c>
      <c r="J373" s="11" t="s">
        <v>1600</v>
      </c>
      <c r="K373" s="11" t="s">
        <v>136</v>
      </c>
      <c r="L373" s="11" t="s">
        <v>1846</v>
      </c>
      <c r="M373" s="11" t="s">
        <v>2299</v>
      </c>
      <c r="O373" s="11" t="s">
        <v>45</v>
      </c>
      <c r="P373" s="11" t="s">
        <v>69</v>
      </c>
      <c r="Q373" s="11" t="s">
        <v>1847</v>
      </c>
      <c r="R373" s="11" t="s">
        <v>1848</v>
      </c>
    </row>
    <row r="374" spans="1:18" x14ac:dyDescent="0.25">
      <c r="A374" s="11" t="s">
        <v>39</v>
      </c>
      <c r="D374" s="11" t="s">
        <v>2300</v>
      </c>
      <c r="E374" s="11" t="s">
        <v>94</v>
      </c>
      <c r="F374" s="11" t="s">
        <v>2300</v>
      </c>
      <c r="G374" s="11" t="s">
        <v>126</v>
      </c>
      <c r="H374" s="11" t="s">
        <v>50</v>
      </c>
      <c r="I374" s="11" t="s">
        <v>51</v>
      </c>
      <c r="J374" s="11" t="s">
        <v>1600</v>
      </c>
      <c r="K374" s="11" t="s">
        <v>136</v>
      </c>
      <c r="L374" s="11" t="s">
        <v>1849</v>
      </c>
      <c r="M374" s="11" t="s">
        <v>2301</v>
      </c>
      <c r="O374" s="11" t="s">
        <v>45</v>
      </c>
      <c r="P374" s="11" t="s">
        <v>69</v>
      </c>
      <c r="Q374" s="11" t="s">
        <v>1850</v>
      </c>
      <c r="R374" s="11" t="s">
        <v>1851</v>
      </c>
    </row>
    <row r="375" spans="1:18" x14ac:dyDescent="0.25">
      <c r="A375" s="11" t="s">
        <v>39</v>
      </c>
      <c r="D375" s="11" t="s">
        <v>2302</v>
      </c>
      <c r="E375" s="11" t="s">
        <v>94</v>
      </c>
      <c r="F375" s="11" t="s">
        <v>2302</v>
      </c>
      <c r="G375" s="11" t="s">
        <v>126</v>
      </c>
      <c r="H375" s="11" t="s">
        <v>50</v>
      </c>
      <c r="I375" s="11" t="s">
        <v>51</v>
      </c>
      <c r="J375" s="11" t="s">
        <v>1600</v>
      </c>
      <c r="K375" s="11" t="s">
        <v>136</v>
      </c>
      <c r="L375" s="11" t="s">
        <v>1852</v>
      </c>
      <c r="M375" s="11" t="s">
        <v>2303</v>
      </c>
      <c r="O375" s="11" t="s">
        <v>45</v>
      </c>
      <c r="P375" s="11" t="s">
        <v>69</v>
      </c>
      <c r="Q375" s="11" t="s">
        <v>1853</v>
      </c>
      <c r="R375" s="11" t="s">
        <v>1854</v>
      </c>
    </row>
    <row r="376" spans="1:18" x14ac:dyDescent="0.25">
      <c r="A376" s="11" t="s">
        <v>39</v>
      </c>
      <c r="D376" s="11" t="s">
        <v>2304</v>
      </c>
      <c r="E376" s="11" t="s">
        <v>94</v>
      </c>
      <c r="F376" s="11" t="s">
        <v>2305</v>
      </c>
      <c r="H376" s="11" t="s">
        <v>1855</v>
      </c>
      <c r="I376" s="11" t="s">
        <v>1856</v>
      </c>
      <c r="J376" s="11" t="s">
        <v>1600</v>
      </c>
      <c r="K376" s="11" t="s">
        <v>166</v>
      </c>
      <c r="L376" s="11" t="s">
        <v>1857</v>
      </c>
      <c r="M376" s="11" t="s">
        <v>2306</v>
      </c>
      <c r="O376" s="11" t="s">
        <v>45</v>
      </c>
      <c r="P376" s="11" t="s">
        <v>46</v>
      </c>
      <c r="Q376" s="11" t="s">
        <v>1858</v>
      </c>
      <c r="R376" s="11" t="s">
        <v>1859</v>
      </c>
    </row>
    <row r="377" spans="1:18" x14ac:dyDescent="0.25">
      <c r="A377" s="11" t="s">
        <v>39</v>
      </c>
      <c r="D377" s="11" t="s">
        <v>1434</v>
      </c>
      <c r="E377" s="11" t="s">
        <v>94</v>
      </c>
      <c r="F377" s="11" t="s">
        <v>1434</v>
      </c>
      <c r="G377" s="11" t="s">
        <v>126</v>
      </c>
      <c r="H377" s="11" t="s">
        <v>50</v>
      </c>
      <c r="I377" s="11" t="s">
        <v>51</v>
      </c>
      <c r="J377" s="11" t="s">
        <v>1600</v>
      </c>
      <c r="K377" s="11" t="s">
        <v>136</v>
      </c>
      <c r="L377" s="11" t="s">
        <v>1860</v>
      </c>
      <c r="M377" s="11" t="s">
        <v>2307</v>
      </c>
      <c r="O377" s="11" t="s">
        <v>45</v>
      </c>
      <c r="P377" s="11" t="s">
        <v>69</v>
      </c>
      <c r="Q377" s="11" t="s">
        <v>1861</v>
      </c>
      <c r="R377" s="11" t="s">
        <v>1862</v>
      </c>
    </row>
    <row r="378" spans="1:18" x14ac:dyDescent="0.25">
      <c r="A378" s="11" t="s">
        <v>39</v>
      </c>
      <c r="D378" s="11" t="s">
        <v>2308</v>
      </c>
      <c r="E378" s="11" t="s">
        <v>94</v>
      </c>
      <c r="F378" s="11" t="s">
        <v>2308</v>
      </c>
      <c r="G378" s="11" t="s">
        <v>126</v>
      </c>
      <c r="H378" s="11" t="s">
        <v>50</v>
      </c>
      <c r="I378" s="11" t="s">
        <v>51</v>
      </c>
      <c r="J378" s="11" t="s">
        <v>1600</v>
      </c>
      <c r="K378" s="11" t="s">
        <v>136</v>
      </c>
      <c r="L378" s="11" t="s">
        <v>1863</v>
      </c>
      <c r="M378" s="11" t="s">
        <v>2309</v>
      </c>
      <c r="O378" s="11" t="s">
        <v>45</v>
      </c>
      <c r="P378" s="11" t="s">
        <v>69</v>
      </c>
      <c r="Q378" s="11" t="s">
        <v>1864</v>
      </c>
      <c r="R378" s="11" t="s">
        <v>1865</v>
      </c>
    </row>
    <row r="379" spans="1:18" x14ac:dyDescent="0.25">
      <c r="A379" s="11" t="s">
        <v>39</v>
      </c>
      <c r="D379" s="11" t="s">
        <v>2310</v>
      </c>
      <c r="E379" s="11" t="s">
        <v>94</v>
      </c>
      <c r="F379" s="11" t="s">
        <v>2310</v>
      </c>
      <c r="G379" s="11" t="s">
        <v>126</v>
      </c>
      <c r="H379" s="11" t="s">
        <v>50</v>
      </c>
      <c r="I379" s="11" t="s">
        <v>51</v>
      </c>
      <c r="J379" s="11" t="s">
        <v>1600</v>
      </c>
      <c r="K379" s="11" t="s">
        <v>136</v>
      </c>
      <c r="L379" s="11" t="s">
        <v>1866</v>
      </c>
      <c r="M379" s="11" t="s">
        <v>2311</v>
      </c>
      <c r="O379" s="11" t="s">
        <v>45</v>
      </c>
      <c r="P379" s="11" t="s">
        <v>69</v>
      </c>
      <c r="Q379" s="11" t="s">
        <v>1867</v>
      </c>
      <c r="R379" s="11" t="s">
        <v>1868</v>
      </c>
    </row>
    <row r="380" spans="1:18" x14ac:dyDescent="0.25">
      <c r="A380" s="11" t="s">
        <v>39</v>
      </c>
      <c r="D380" s="11" t="s">
        <v>2285</v>
      </c>
      <c r="E380" s="11" t="s">
        <v>94</v>
      </c>
      <c r="F380" s="11" t="s">
        <v>2285</v>
      </c>
      <c r="G380" s="11" t="s">
        <v>126</v>
      </c>
      <c r="H380" s="11" t="s">
        <v>50</v>
      </c>
      <c r="I380" s="11" t="s">
        <v>51</v>
      </c>
      <c r="J380" s="11" t="s">
        <v>1600</v>
      </c>
      <c r="K380" s="11" t="s">
        <v>136</v>
      </c>
      <c r="L380" s="11" t="s">
        <v>1869</v>
      </c>
      <c r="M380" s="11" t="s">
        <v>2312</v>
      </c>
      <c r="O380" s="11" t="s">
        <v>45</v>
      </c>
      <c r="P380" s="11" t="s">
        <v>69</v>
      </c>
      <c r="Q380" s="11" t="s">
        <v>1870</v>
      </c>
      <c r="R380" s="11" t="s">
        <v>1871</v>
      </c>
    </row>
    <row r="381" spans="1:18" x14ac:dyDescent="0.25">
      <c r="A381" s="11" t="s">
        <v>39</v>
      </c>
      <c r="D381" s="11" t="s">
        <v>2296</v>
      </c>
      <c r="E381" s="11" t="s">
        <v>94</v>
      </c>
      <c r="F381" s="11" t="s">
        <v>2296</v>
      </c>
      <c r="G381" s="11" t="s">
        <v>126</v>
      </c>
      <c r="H381" s="11" t="s">
        <v>50</v>
      </c>
      <c r="I381" s="11" t="s">
        <v>51</v>
      </c>
      <c r="J381" s="11" t="s">
        <v>1600</v>
      </c>
      <c r="K381" s="11" t="s">
        <v>136</v>
      </c>
      <c r="L381" s="11" t="s">
        <v>1872</v>
      </c>
      <c r="M381" s="11" t="s">
        <v>2313</v>
      </c>
      <c r="O381" s="11" t="s">
        <v>45</v>
      </c>
      <c r="P381" s="11" t="s">
        <v>69</v>
      </c>
      <c r="Q381" s="11" t="s">
        <v>1873</v>
      </c>
      <c r="R381" s="11" t="s">
        <v>1874</v>
      </c>
    </row>
    <row r="382" spans="1:18" x14ac:dyDescent="0.25">
      <c r="A382" s="11" t="s">
        <v>39</v>
      </c>
      <c r="D382" s="11" t="s">
        <v>94</v>
      </c>
      <c r="E382" s="11" t="s">
        <v>94</v>
      </c>
      <c r="F382" s="11" t="s">
        <v>94</v>
      </c>
      <c r="G382" s="11" t="s">
        <v>126</v>
      </c>
      <c r="H382" s="11" t="s">
        <v>50</v>
      </c>
      <c r="I382" s="11" t="s">
        <v>51</v>
      </c>
      <c r="J382" s="11" t="s">
        <v>1600</v>
      </c>
      <c r="K382" s="11" t="s">
        <v>136</v>
      </c>
      <c r="L382" s="11" t="s">
        <v>1875</v>
      </c>
      <c r="M382" s="11" t="s">
        <v>2314</v>
      </c>
      <c r="O382" s="11" t="s">
        <v>45</v>
      </c>
      <c r="P382" s="11" t="s">
        <v>69</v>
      </c>
      <c r="Q382" s="11" t="s">
        <v>1876</v>
      </c>
      <c r="R382" s="11" t="s">
        <v>1877</v>
      </c>
    </row>
    <row r="383" spans="1:18" x14ac:dyDescent="0.25">
      <c r="A383" s="11" t="s">
        <v>39</v>
      </c>
      <c r="D383" s="11" t="s">
        <v>94</v>
      </c>
      <c r="E383" s="11" t="s">
        <v>94</v>
      </c>
      <c r="F383" s="11" t="s">
        <v>94</v>
      </c>
      <c r="G383" s="11" t="s">
        <v>126</v>
      </c>
      <c r="H383" s="11" t="s">
        <v>50</v>
      </c>
      <c r="I383" s="11" t="s">
        <v>51</v>
      </c>
      <c r="J383" s="11" t="s">
        <v>1600</v>
      </c>
      <c r="K383" s="11" t="s">
        <v>136</v>
      </c>
      <c r="L383" s="11" t="s">
        <v>1878</v>
      </c>
      <c r="M383" s="11" t="s">
        <v>2315</v>
      </c>
      <c r="O383" s="11" t="s">
        <v>45</v>
      </c>
      <c r="P383" s="11" t="s">
        <v>69</v>
      </c>
      <c r="Q383" s="11" t="s">
        <v>1879</v>
      </c>
      <c r="R383" s="11" t="s">
        <v>1880</v>
      </c>
    </row>
    <row r="384" spans="1:18" x14ac:dyDescent="0.25">
      <c r="A384" s="11" t="s">
        <v>39</v>
      </c>
      <c r="D384" s="11" t="s">
        <v>2316</v>
      </c>
      <c r="E384" s="11" t="s">
        <v>94</v>
      </c>
      <c r="F384" s="11" t="s">
        <v>2316</v>
      </c>
      <c r="G384" s="11" t="s">
        <v>126</v>
      </c>
      <c r="H384" s="11" t="s">
        <v>50</v>
      </c>
      <c r="I384" s="11" t="s">
        <v>51</v>
      </c>
      <c r="J384" s="11" t="s">
        <v>1600</v>
      </c>
      <c r="K384" s="11" t="s">
        <v>136</v>
      </c>
      <c r="L384" s="11" t="s">
        <v>1881</v>
      </c>
      <c r="M384" s="11" t="s">
        <v>2317</v>
      </c>
      <c r="O384" s="11" t="s">
        <v>45</v>
      </c>
      <c r="P384" s="11" t="s">
        <v>69</v>
      </c>
      <c r="Q384" s="11" t="s">
        <v>1882</v>
      </c>
      <c r="R384" s="11" t="s">
        <v>1883</v>
      </c>
    </row>
    <row r="385" spans="1:18" x14ac:dyDescent="0.25">
      <c r="A385" s="11" t="s">
        <v>39</v>
      </c>
      <c r="D385" s="11" t="s">
        <v>2283</v>
      </c>
      <c r="E385" s="11" t="s">
        <v>94</v>
      </c>
      <c r="F385" s="11" t="s">
        <v>2283</v>
      </c>
      <c r="G385" s="11" t="s">
        <v>126</v>
      </c>
      <c r="H385" s="11" t="s">
        <v>50</v>
      </c>
      <c r="I385" s="11" t="s">
        <v>51</v>
      </c>
      <c r="J385" s="11" t="s">
        <v>1600</v>
      </c>
      <c r="K385" s="11" t="s">
        <v>136</v>
      </c>
      <c r="L385" s="11" t="s">
        <v>1884</v>
      </c>
      <c r="M385" s="11" t="s">
        <v>2318</v>
      </c>
      <c r="O385" s="11" t="s">
        <v>45</v>
      </c>
      <c r="P385" s="11" t="s">
        <v>69</v>
      </c>
      <c r="Q385" s="11" t="s">
        <v>1885</v>
      </c>
      <c r="R385" s="11" t="s">
        <v>1886</v>
      </c>
    </row>
    <row r="386" spans="1:18" x14ac:dyDescent="0.25">
      <c r="A386" s="11" t="s">
        <v>39</v>
      </c>
      <c r="D386" s="11" t="s">
        <v>94</v>
      </c>
      <c r="E386" s="11" t="s">
        <v>94</v>
      </c>
      <c r="F386" s="11" t="s">
        <v>94</v>
      </c>
      <c r="G386" s="11" t="s">
        <v>126</v>
      </c>
      <c r="H386" s="11" t="s">
        <v>50</v>
      </c>
      <c r="I386" s="11" t="s">
        <v>51</v>
      </c>
      <c r="J386" s="11" t="s">
        <v>1600</v>
      </c>
      <c r="K386" s="11" t="s">
        <v>136</v>
      </c>
      <c r="L386" s="11" t="s">
        <v>1887</v>
      </c>
      <c r="M386" s="11" t="s">
        <v>2319</v>
      </c>
      <c r="O386" s="11" t="s">
        <v>45</v>
      </c>
      <c r="P386" s="11" t="s">
        <v>69</v>
      </c>
      <c r="Q386" s="11" t="s">
        <v>1888</v>
      </c>
      <c r="R386" s="11" t="s">
        <v>1889</v>
      </c>
    </row>
    <row r="387" spans="1:18" x14ac:dyDescent="0.25">
      <c r="A387" s="11" t="s">
        <v>39</v>
      </c>
      <c r="D387" s="11" t="s">
        <v>2320</v>
      </c>
      <c r="E387" s="11" t="s">
        <v>94</v>
      </c>
      <c r="F387" s="11" t="s">
        <v>2320</v>
      </c>
      <c r="G387" s="11" t="s">
        <v>126</v>
      </c>
      <c r="H387" s="11" t="s">
        <v>50</v>
      </c>
      <c r="I387" s="11" t="s">
        <v>51</v>
      </c>
      <c r="J387" s="11" t="s">
        <v>1600</v>
      </c>
      <c r="K387" s="11" t="s">
        <v>136</v>
      </c>
      <c r="L387" s="11" t="s">
        <v>1890</v>
      </c>
      <c r="M387" s="11" t="s">
        <v>2321</v>
      </c>
      <c r="O387" s="11" t="s">
        <v>45</v>
      </c>
      <c r="P387" s="11" t="s">
        <v>69</v>
      </c>
      <c r="Q387" s="11" t="s">
        <v>1891</v>
      </c>
      <c r="R387" s="11" t="s">
        <v>1892</v>
      </c>
    </row>
    <row r="388" spans="1:18" x14ac:dyDescent="0.25">
      <c r="A388" s="11" t="s">
        <v>39</v>
      </c>
      <c r="D388" s="11" t="s">
        <v>94</v>
      </c>
      <c r="E388" s="11" t="s">
        <v>94</v>
      </c>
      <c r="F388" s="11" t="s">
        <v>94</v>
      </c>
      <c r="G388" s="11" t="s">
        <v>126</v>
      </c>
      <c r="H388" s="11" t="s">
        <v>50</v>
      </c>
      <c r="I388" s="11" t="s">
        <v>51</v>
      </c>
      <c r="J388" s="11" t="s">
        <v>1600</v>
      </c>
      <c r="K388" s="11" t="s">
        <v>136</v>
      </c>
      <c r="L388" s="11" t="s">
        <v>1893</v>
      </c>
      <c r="M388" s="11" t="s">
        <v>2322</v>
      </c>
      <c r="O388" s="11" t="s">
        <v>45</v>
      </c>
      <c r="P388" s="11" t="s">
        <v>69</v>
      </c>
      <c r="Q388" s="11" t="s">
        <v>1894</v>
      </c>
      <c r="R388" s="11" t="s">
        <v>1895</v>
      </c>
    </row>
    <row r="389" spans="1:18" x14ac:dyDescent="0.25">
      <c r="A389" s="11" t="s">
        <v>39</v>
      </c>
      <c r="D389" s="11" t="s">
        <v>2323</v>
      </c>
      <c r="E389" s="11" t="s">
        <v>94</v>
      </c>
      <c r="F389" s="11" t="s">
        <v>2323</v>
      </c>
      <c r="G389" s="11" t="s">
        <v>126</v>
      </c>
      <c r="H389" s="11" t="s">
        <v>50</v>
      </c>
      <c r="I389" s="11" t="s">
        <v>51</v>
      </c>
      <c r="J389" s="11" t="s">
        <v>1600</v>
      </c>
      <c r="K389" s="11" t="s">
        <v>136</v>
      </c>
      <c r="L389" s="11" t="s">
        <v>1896</v>
      </c>
      <c r="M389" s="11" t="s">
        <v>2322</v>
      </c>
      <c r="O389" s="11" t="s">
        <v>45</v>
      </c>
      <c r="P389" s="11" t="s">
        <v>69</v>
      </c>
      <c r="Q389" s="11" t="s">
        <v>1897</v>
      </c>
      <c r="R389" s="11" t="s">
        <v>1898</v>
      </c>
    </row>
    <row r="390" spans="1:18" x14ac:dyDescent="0.25">
      <c r="A390" s="11" t="s">
        <v>39</v>
      </c>
      <c r="D390" s="11" t="s">
        <v>94</v>
      </c>
      <c r="E390" s="11" t="s">
        <v>94</v>
      </c>
      <c r="F390" s="11" t="s">
        <v>94</v>
      </c>
      <c r="G390" s="11" t="s">
        <v>126</v>
      </c>
      <c r="H390" s="11" t="s">
        <v>50</v>
      </c>
      <c r="I390" s="11" t="s">
        <v>51</v>
      </c>
      <c r="J390" s="11" t="s">
        <v>1600</v>
      </c>
      <c r="K390" s="11" t="s">
        <v>136</v>
      </c>
      <c r="L390" s="11" t="s">
        <v>1899</v>
      </c>
      <c r="M390" s="11" t="s">
        <v>2324</v>
      </c>
      <c r="O390" s="11" t="s">
        <v>45</v>
      </c>
      <c r="P390" s="11" t="s">
        <v>69</v>
      </c>
      <c r="Q390" s="11" t="s">
        <v>1900</v>
      </c>
      <c r="R390" s="11" t="s">
        <v>1901</v>
      </c>
    </row>
    <row r="391" spans="1:18" x14ac:dyDescent="0.25">
      <c r="A391" s="11" t="s">
        <v>39</v>
      </c>
      <c r="D391" s="11" t="s">
        <v>2325</v>
      </c>
      <c r="E391" s="11" t="s">
        <v>94</v>
      </c>
      <c r="F391" s="11" t="s">
        <v>2325</v>
      </c>
      <c r="G391" s="11" t="s">
        <v>126</v>
      </c>
      <c r="H391" s="11" t="s">
        <v>50</v>
      </c>
      <c r="I391" s="11" t="s">
        <v>51</v>
      </c>
      <c r="J391" s="11" t="s">
        <v>1600</v>
      </c>
      <c r="K391" s="11" t="s">
        <v>136</v>
      </c>
      <c r="L391" s="11" t="s">
        <v>1902</v>
      </c>
      <c r="M391" s="11" t="s">
        <v>2324</v>
      </c>
      <c r="O391" s="11" t="s">
        <v>45</v>
      </c>
      <c r="P391" s="11" t="s">
        <v>69</v>
      </c>
      <c r="Q391" s="11" t="s">
        <v>1903</v>
      </c>
      <c r="R391" s="11" t="s">
        <v>1904</v>
      </c>
    </row>
    <row r="392" spans="1:18" x14ac:dyDescent="0.25">
      <c r="A392" s="11" t="s">
        <v>39</v>
      </c>
      <c r="D392" s="11" t="s">
        <v>2302</v>
      </c>
      <c r="E392" s="11" t="s">
        <v>94</v>
      </c>
      <c r="F392" s="11" t="s">
        <v>2302</v>
      </c>
      <c r="G392" s="11" t="s">
        <v>126</v>
      </c>
      <c r="H392" s="11" t="s">
        <v>50</v>
      </c>
      <c r="I392" s="11" t="s">
        <v>51</v>
      </c>
      <c r="J392" s="11" t="s">
        <v>1600</v>
      </c>
      <c r="K392" s="11" t="s">
        <v>136</v>
      </c>
      <c r="L392" s="11" t="s">
        <v>1905</v>
      </c>
      <c r="M392" s="11" t="s">
        <v>2326</v>
      </c>
      <c r="O392" s="11" t="s">
        <v>45</v>
      </c>
      <c r="P392" s="11" t="s">
        <v>69</v>
      </c>
      <c r="Q392" s="11" t="s">
        <v>1906</v>
      </c>
      <c r="R392" s="11" t="s">
        <v>1907</v>
      </c>
    </row>
    <row r="393" spans="1:18" x14ac:dyDescent="0.25">
      <c r="A393" s="11" t="s">
        <v>39</v>
      </c>
      <c r="D393" s="11" t="s">
        <v>94</v>
      </c>
      <c r="E393" s="11" t="s">
        <v>94</v>
      </c>
      <c r="F393" s="11" t="s">
        <v>94</v>
      </c>
      <c r="G393" s="11" t="s">
        <v>126</v>
      </c>
      <c r="H393" s="11" t="s">
        <v>50</v>
      </c>
      <c r="I393" s="11" t="s">
        <v>51</v>
      </c>
      <c r="J393" s="11" t="s">
        <v>1600</v>
      </c>
      <c r="K393" s="11" t="s">
        <v>136</v>
      </c>
      <c r="L393" s="11" t="s">
        <v>1908</v>
      </c>
      <c r="M393" s="11" t="s">
        <v>2327</v>
      </c>
      <c r="O393" s="11" t="s">
        <v>45</v>
      </c>
      <c r="P393" s="11" t="s">
        <v>69</v>
      </c>
      <c r="Q393" s="11" t="s">
        <v>1909</v>
      </c>
      <c r="R393" s="11" t="s">
        <v>1910</v>
      </c>
    </row>
    <row r="394" spans="1:18" x14ac:dyDescent="0.25">
      <c r="A394" s="11" t="s">
        <v>39</v>
      </c>
      <c r="D394" s="11" t="s">
        <v>94</v>
      </c>
      <c r="E394" s="11" t="s">
        <v>94</v>
      </c>
      <c r="F394" s="11" t="s">
        <v>94</v>
      </c>
      <c r="G394" s="11" t="s">
        <v>126</v>
      </c>
      <c r="H394" s="11" t="s">
        <v>50</v>
      </c>
      <c r="I394" s="11" t="s">
        <v>51</v>
      </c>
      <c r="J394" s="11" t="s">
        <v>1600</v>
      </c>
      <c r="K394" s="11" t="s">
        <v>136</v>
      </c>
      <c r="L394" s="11" t="s">
        <v>1911</v>
      </c>
      <c r="M394" s="11" t="s">
        <v>2328</v>
      </c>
      <c r="O394" s="11" t="s">
        <v>45</v>
      </c>
      <c r="P394" s="11" t="s">
        <v>69</v>
      </c>
      <c r="Q394" s="11" t="s">
        <v>1912</v>
      </c>
      <c r="R394" s="11" t="s">
        <v>1913</v>
      </c>
    </row>
    <row r="395" spans="1:18" x14ac:dyDescent="0.25">
      <c r="A395" s="11" t="s">
        <v>39</v>
      </c>
      <c r="D395" s="11" t="s">
        <v>2329</v>
      </c>
      <c r="E395" s="11" t="s">
        <v>94</v>
      </c>
      <c r="F395" s="11" t="s">
        <v>2329</v>
      </c>
      <c r="G395" s="11" t="s">
        <v>130</v>
      </c>
      <c r="H395" s="11" t="s">
        <v>156</v>
      </c>
      <c r="I395" s="11" t="s">
        <v>157</v>
      </c>
      <c r="J395" s="11" t="s">
        <v>1600</v>
      </c>
      <c r="K395" s="11" t="s">
        <v>136</v>
      </c>
      <c r="L395" s="11" t="s">
        <v>1914</v>
      </c>
      <c r="M395" s="11" t="s">
        <v>2330</v>
      </c>
      <c r="O395" s="11" t="s">
        <v>45</v>
      </c>
      <c r="P395" s="11" t="s">
        <v>69</v>
      </c>
      <c r="Q395" s="11" t="s">
        <v>1915</v>
      </c>
      <c r="R395" s="11" t="s">
        <v>1916</v>
      </c>
    </row>
    <row r="396" spans="1:18" x14ac:dyDescent="0.25">
      <c r="A396" s="11" t="s">
        <v>39</v>
      </c>
      <c r="D396" s="11" t="s">
        <v>2329</v>
      </c>
      <c r="E396" s="11" t="s">
        <v>94</v>
      </c>
      <c r="F396" s="11" t="s">
        <v>2329</v>
      </c>
      <c r="G396" s="11" t="s">
        <v>130</v>
      </c>
      <c r="H396" s="11" t="s">
        <v>156</v>
      </c>
      <c r="I396" s="11" t="s">
        <v>157</v>
      </c>
      <c r="J396" s="11" t="s">
        <v>1600</v>
      </c>
      <c r="K396" s="11" t="s">
        <v>136</v>
      </c>
      <c r="L396" s="11" t="s">
        <v>1917</v>
      </c>
      <c r="M396" s="11" t="s">
        <v>2331</v>
      </c>
      <c r="O396" s="11" t="s">
        <v>45</v>
      </c>
      <c r="P396" s="11" t="s">
        <v>69</v>
      </c>
      <c r="Q396" s="11" t="s">
        <v>1918</v>
      </c>
      <c r="R396" s="11" t="s">
        <v>1919</v>
      </c>
    </row>
    <row r="397" spans="1:18" x14ac:dyDescent="0.25">
      <c r="A397" s="11" t="s">
        <v>39</v>
      </c>
      <c r="D397" s="11" t="s">
        <v>2310</v>
      </c>
      <c r="E397" s="11" t="s">
        <v>94</v>
      </c>
      <c r="F397" s="11" t="s">
        <v>2310</v>
      </c>
      <c r="G397" s="11" t="s">
        <v>126</v>
      </c>
      <c r="H397" s="11" t="s">
        <v>50</v>
      </c>
      <c r="I397" s="11" t="s">
        <v>51</v>
      </c>
      <c r="J397" s="11" t="s">
        <v>1600</v>
      </c>
      <c r="K397" s="11" t="s">
        <v>136</v>
      </c>
      <c r="L397" s="11" t="s">
        <v>1920</v>
      </c>
      <c r="M397" s="11" t="s">
        <v>2332</v>
      </c>
      <c r="O397" s="11" t="s">
        <v>45</v>
      </c>
      <c r="P397" s="11" t="s">
        <v>69</v>
      </c>
      <c r="Q397" s="11" t="s">
        <v>1921</v>
      </c>
      <c r="R397" s="11" t="s">
        <v>1922</v>
      </c>
    </row>
    <row r="398" spans="1:18" x14ac:dyDescent="0.25">
      <c r="A398" s="11" t="s">
        <v>39</v>
      </c>
      <c r="D398" s="11" t="s">
        <v>2308</v>
      </c>
      <c r="E398" s="11" t="s">
        <v>94</v>
      </c>
      <c r="F398" s="11" t="s">
        <v>2308</v>
      </c>
      <c r="G398" s="11" t="s">
        <v>126</v>
      </c>
      <c r="H398" s="11" t="s">
        <v>50</v>
      </c>
      <c r="I398" s="11" t="s">
        <v>51</v>
      </c>
      <c r="J398" s="11" t="s">
        <v>1600</v>
      </c>
      <c r="K398" s="11" t="s">
        <v>136</v>
      </c>
      <c r="L398" s="11" t="s">
        <v>1923</v>
      </c>
      <c r="M398" s="11" t="s">
        <v>2333</v>
      </c>
      <c r="O398" s="11" t="s">
        <v>45</v>
      </c>
      <c r="P398" s="11" t="s">
        <v>69</v>
      </c>
      <c r="Q398" s="11" t="s">
        <v>1924</v>
      </c>
      <c r="R398" s="11" t="s">
        <v>1925</v>
      </c>
    </row>
    <row r="399" spans="1:18" x14ac:dyDescent="0.25">
      <c r="A399" s="11" t="s">
        <v>39</v>
      </c>
      <c r="D399" s="11" t="s">
        <v>2285</v>
      </c>
      <c r="E399" s="11" t="s">
        <v>94</v>
      </c>
      <c r="F399" s="11" t="s">
        <v>2285</v>
      </c>
      <c r="G399" s="11" t="s">
        <v>126</v>
      </c>
      <c r="H399" s="11" t="s">
        <v>50</v>
      </c>
      <c r="I399" s="11" t="s">
        <v>51</v>
      </c>
      <c r="J399" s="11" t="s">
        <v>1600</v>
      </c>
      <c r="K399" s="11" t="s">
        <v>136</v>
      </c>
      <c r="L399" s="11" t="s">
        <v>1926</v>
      </c>
      <c r="M399" s="11" t="s">
        <v>2334</v>
      </c>
      <c r="O399" s="11" t="s">
        <v>45</v>
      </c>
      <c r="P399" s="11" t="s">
        <v>69</v>
      </c>
      <c r="Q399" s="11" t="s">
        <v>1927</v>
      </c>
      <c r="R399" s="11" t="s">
        <v>1928</v>
      </c>
    </row>
    <row r="400" spans="1:18" x14ac:dyDescent="0.25">
      <c r="A400" s="11" t="s">
        <v>39</v>
      </c>
      <c r="D400" s="11" t="s">
        <v>2329</v>
      </c>
      <c r="E400" s="11" t="s">
        <v>94</v>
      </c>
      <c r="F400" s="11" t="s">
        <v>2329</v>
      </c>
      <c r="G400" s="11" t="s">
        <v>130</v>
      </c>
      <c r="H400" s="11" t="s">
        <v>156</v>
      </c>
      <c r="I400" s="11" t="s">
        <v>157</v>
      </c>
      <c r="J400" s="11" t="s">
        <v>1600</v>
      </c>
      <c r="K400" s="11" t="s">
        <v>136</v>
      </c>
      <c r="L400" s="11" t="s">
        <v>1929</v>
      </c>
      <c r="M400" s="11" t="s">
        <v>2335</v>
      </c>
      <c r="O400" s="11" t="s">
        <v>45</v>
      </c>
      <c r="P400" s="11" t="s">
        <v>69</v>
      </c>
      <c r="Q400" s="11" t="s">
        <v>1930</v>
      </c>
      <c r="R400" s="11" t="s">
        <v>1931</v>
      </c>
    </row>
    <row r="401" spans="1:18" x14ac:dyDescent="0.25">
      <c r="A401" s="11" t="s">
        <v>39</v>
      </c>
      <c r="D401" s="11" t="s">
        <v>2283</v>
      </c>
      <c r="E401" s="11" t="s">
        <v>94</v>
      </c>
      <c r="F401" s="11" t="s">
        <v>2283</v>
      </c>
      <c r="G401" s="11" t="s">
        <v>126</v>
      </c>
      <c r="H401" s="11" t="s">
        <v>50</v>
      </c>
      <c r="I401" s="11" t="s">
        <v>51</v>
      </c>
      <c r="J401" s="11" t="s">
        <v>1600</v>
      </c>
      <c r="K401" s="11" t="s">
        <v>136</v>
      </c>
      <c r="L401" s="11" t="s">
        <v>1932</v>
      </c>
      <c r="M401" s="11" t="s">
        <v>2336</v>
      </c>
      <c r="O401" s="11" t="s">
        <v>45</v>
      </c>
      <c r="P401" s="11" t="s">
        <v>69</v>
      </c>
      <c r="Q401" s="11" t="s">
        <v>1933</v>
      </c>
      <c r="R401" s="11" t="s">
        <v>1934</v>
      </c>
    </row>
    <row r="402" spans="1:18" x14ac:dyDescent="0.25">
      <c r="A402" s="11" t="s">
        <v>39</v>
      </c>
      <c r="D402" s="11" t="s">
        <v>94</v>
      </c>
      <c r="E402" s="11" t="s">
        <v>94</v>
      </c>
      <c r="F402" s="11" t="s">
        <v>94</v>
      </c>
      <c r="G402" s="11" t="s">
        <v>126</v>
      </c>
      <c r="H402" s="11" t="s">
        <v>50</v>
      </c>
      <c r="I402" s="11" t="s">
        <v>51</v>
      </c>
      <c r="J402" s="11" t="s">
        <v>1600</v>
      </c>
      <c r="K402" s="11" t="s">
        <v>136</v>
      </c>
      <c r="L402" s="11" t="s">
        <v>1935</v>
      </c>
      <c r="M402" s="11" t="s">
        <v>2337</v>
      </c>
      <c r="O402" s="11" t="s">
        <v>45</v>
      </c>
      <c r="P402" s="11" t="s">
        <v>69</v>
      </c>
      <c r="Q402" s="11" t="s">
        <v>1936</v>
      </c>
      <c r="R402" s="11" t="s">
        <v>1937</v>
      </c>
    </row>
    <row r="403" spans="1:18" x14ac:dyDescent="0.25">
      <c r="A403" s="11" t="s">
        <v>39</v>
      </c>
      <c r="D403" s="11" t="s">
        <v>94</v>
      </c>
      <c r="E403" s="11" t="s">
        <v>94</v>
      </c>
      <c r="F403" s="11" t="s">
        <v>94</v>
      </c>
      <c r="G403" s="11" t="s">
        <v>126</v>
      </c>
      <c r="H403" s="11" t="s">
        <v>50</v>
      </c>
      <c r="I403" s="11" t="s">
        <v>51</v>
      </c>
      <c r="J403" s="11" t="s">
        <v>1600</v>
      </c>
      <c r="K403" s="11" t="s">
        <v>136</v>
      </c>
      <c r="L403" s="11" t="s">
        <v>1938</v>
      </c>
      <c r="M403" s="11" t="s">
        <v>2338</v>
      </c>
      <c r="O403" s="11" t="s">
        <v>45</v>
      </c>
      <c r="P403" s="11" t="s">
        <v>69</v>
      </c>
      <c r="Q403" s="11" t="s">
        <v>1939</v>
      </c>
      <c r="R403" s="11" t="s">
        <v>1940</v>
      </c>
    </row>
    <row r="404" spans="1:18" x14ac:dyDescent="0.25">
      <c r="A404" s="11" t="s">
        <v>39</v>
      </c>
      <c r="D404" s="11" t="s">
        <v>94</v>
      </c>
      <c r="E404" s="11" t="s">
        <v>94</v>
      </c>
      <c r="F404" s="11" t="s">
        <v>94</v>
      </c>
      <c r="G404" s="11" t="s">
        <v>126</v>
      </c>
      <c r="H404" s="11" t="s">
        <v>50</v>
      </c>
      <c r="I404" s="11" t="s">
        <v>51</v>
      </c>
      <c r="J404" s="11" t="s">
        <v>1600</v>
      </c>
      <c r="K404" s="11" t="s">
        <v>136</v>
      </c>
      <c r="L404" s="11" t="s">
        <v>1941</v>
      </c>
      <c r="M404" s="11" t="s">
        <v>2339</v>
      </c>
      <c r="O404" s="11" t="s">
        <v>45</v>
      </c>
      <c r="P404" s="11" t="s">
        <v>69</v>
      </c>
      <c r="Q404" s="11" t="s">
        <v>1942</v>
      </c>
      <c r="R404" s="11" t="s">
        <v>1943</v>
      </c>
    </row>
    <row r="405" spans="1:18" x14ac:dyDescent="0.25">
      <c r="A405" s="11" t="s">
        <v>39</v>
      </c>
      <c r="D405" s="11" t="s">
        <v>2320</v>
      </c>
      <c r="E405" s="11" t="s">
        <v>94</v>
      </c>
      <c r="F405" s="11" t="s">
        <v>2320</v>
      </c>
      <c r="G405" s="11" t="s">
        <v>126</v>
      </c>
      <c r="H405" s="11" t="s">
        <v>50</v>
      </c>
      <c r="I405" s="11" t="s">
        <v>51</v>
      </c>
      <c r="J405" s="11" t="s">
        <v>1600</v>
      </c>
      <c r="K405" s="11" t="s">
        <v>136</v>
      </c>
      <c r="L405" s="11" t="s">
        <v>1944</v>
      </c>
      <c r="M405" s="11" t="s">
        <v>2340</v>
      </c>
      <c r="O405" s="11" t="s">
        <v>45</v>
      </c>
      <c r="P405" s="11" t="s">
        <v>69</v>
      </c>
      <c r="Q405" s="11" t="s">
        <v>1945</v>
      </c>
      <c r="R405" s="11" t="s">
        <v>1946</v>
      </c>
    </row>
    <row r="406" spans="1:18" x14ac:dyDescent="0.25">
      <c r="A406" s="11" t="s">
        <v>39</v>
      </c>
      <c r="D406" s="11" t="s">
        <v>94</v>
      </c>
      <c r="E406" s="11" t="s">
        <v>94</v>
      </c>
      <c r="F406" s="11" t="s">
        <v>94</v>
      </c>
      <c r="H406" s="11" t="s">
        <v>754</v>
      </c>
      <c r="I406" s="11" t="s">
        <v>755</v>
      </c>
      <c r="J406" s="11" t="s">
        <v>1600</v>
      </c>
      <c r="K406" s="11" t="s">
        <v>166</v>
      </c>
      <c r="L406" s="11" t="s">
        <v>1947</v>
      </c>
      <c r="M406" s="11" t="s">
        <v>2341</v>
      </c>
      <c r="O406" s="11" t="s">
        <v>45</v>
      </c>
      <c r="P406" s="11" t="s">
        <v>69</v>
      </c>
      <c r="Q406" s="11" t="s">
        <v>1948</v>
      </c>
      <c r="R406" s="11" t="s">
        <v>1949</v>
      </c>
    </row>
    <row r="407" spans="1:18" x14ac:dyDescent="0.25">
      <c r="A407" s="11" t="s">
        <v>39</v>
      </c>
      <c r="D407" s="11" t="s">
        <v>101</v>
      </c>
      <c r="E407" s="11" t="s">
        <v>94</v>
      </c>
      <c r="F407" s="11" t="s">
        <v>101</v>
      </c>
      <c r="H407" s="11" t="s">
        <v>754</v>
      </c>
      <c r="I407" s="11" t="s">
        <v>755</v>
      </c>
      <c r="J407" s="11" t="s">
        <v>1600</v>
      </c>
      <c r="K407" s="11" t="s">
        <v>166</v>
      </c>
      <c r="L407" s="11" t="s">
        <v>1950</v>
      </c>
      <c r="M407" s="11" t="s">
        <v>2342</v>
      </c>
      <c r="O407" s="11" t="s">
        <v>45</v>
      </c>
      <c r="P407" s="11" t="s">
        <v>69</v>
      </c>
      <c r="Q407" s="11" t="s">
        <v>1951</v>
      </c>
      <c r="R407" s="11" t="s">
        <v>1952</v>
      </c>
    </row>
    <row r="408" spans="1:18" x14ac:dyDescent="0.25">
      <c r="A408" s="11" t="s">
        <v>39</v>
      </c>
      <c r="D408" s="11" t="s">
        <v>2329</v>
      </c>
      <c r="E408" s="11" t="s">
        <v>94</v>
      </c>
      <c r="F408" s="11" t="s">
        <v>2329</v>
      </c>
      <c r="G408" s="11" t="s">
        <v>130</v>
      </c>
      <c r="H408" s="11" t="s">
        <v>156</v>
      </c>
      <c r="I408" s="11" t="s">
        <v>157</v>
      </c>
      <c r="J408" s="11" t="s">
        <v>1600</v>
      </c>
      <c r="K408" s="11" t="s">
        <v>136</v>
      </c>
      <c r="L408" s="11" t="s">
        <v>1953</v>
      </c>
      <c r="M408" s="11" t="s">
        <v>2255</v>
      </c>
      <c r="O408" s="11" t="s">
        <v>45</v>
      </c>
      <c r="P408" s="11" t="s">
        <v>69</v>
      </c>
      <c r="Q408" s="11" t="s">
        <v>1954</v>
      </c>
      <c r="R408" s="11" t="s">
        <v>1955</v>
      </c>
    </row>
    <row r="409" spans="1:18" x14ac:dyDescent="0.25">
      <c r="A409" s="11" t="s">
        <v>39</v>
      </c>
      <c r="D409" s="11" t="s">
        <v>2343</v>
      </c>
      <c r="E409" s="11" t="s">
        <v>94</v>
      </c>
      <c r="F409" s="11" t="s">
        <v>2343</v>
      </c>
      <c r="H409" s="11" t="s">
        <v>1956</v>
      </c>
      <c r="I409" s="11" t="s">
        <v>1957</v>
      </c>
      <c r="J409" s="11" t="s">
        <v>1586</v>
      </c>
      <c r="K409" s="11" t="s">
        <v>136</v>
      </c>
      <c r="L409" s="11" t="s">
        <v>1958</v>
      </c>
      <c r="M409" s="11" t="s">
        <v>2344</v>
      </c>
      <c r="O409" s="11" t="s">
        <v>45</v>
      </c>
      <c r="P409" s="11" t="s">
        <v>46</v>
      </c>
      <c r="Q409" s="11" t="s">
        <v>1959</v>
      </c>
      <c r="R409" s="11" t="s">
        <v>1960</v>
      </c>
    </row>
    <row r="410" spans="1:18" x14ac:dyDescent="0.25">
      <c r="A410" s="11" t="s">
        <v>39</v>
      </c>
      <c r="D410" s="11" t="s">
        <v>1487</v>
      </c>
      <c r="E410" s="11" t="s">
        <v>94</v>
      </c>
      <c r="F410" s="11" t="s">
        <v>1487</v>
      </c>
      <c r="H410" s="11" t="s">
        <v>1701</v>
      </c>
      <c r="I410" s="11" t="s">
        <v>1702</v>
      </c>
      <c r="J410" s="11" t="s">
        <v>1586</v>
      </c>
      <c r="K410" s="11" t="s">
        <v>135</v>
      </c>
      <c r="L410" s="11" t="s">
        <v>1961</v>
      </c>
      <c r="M410" s="11" t="s">
        <v>2345</v>
      </c>
      <c r="O410" s="11" t="s">
        <v>45</v>
      </c>
      <c r="P410" s="11" t="s">
        <v>46</v>
      </c>
      <c r="Q410" s="11" t="s">
        <v>1962</v>
      </c>
      <c r="R410" s="11" t="s">
        <v>1963</v>
      </c>
    </row>
    <row r="411" spans="1:18" x14ac:dyDescent="0.25">
      <c r="A411" s="11" t="s">
        <v>39</v>
      </c>
      <c r="D411" s="11" t="s">
        <v>1307</v>
      </c>
      <c r="E411" s="11" t="s">
        <v>94</v>
      </c>
      <c r="F411" s="11" t="s">
        <v>1307</v>
      </c>
      <c r="H411" s="11" t="s">
        <v>646</v>
      </c>
      <c r="I411" s="11" t="s">
        <v>647</v>
      </c>
      <c r="J411" s="11" t="s">
        <v>1600</v>
      </c>
      <c r="K411" s="11" t="s">
        <v>136</v>
      </c>
      <c r="L411" s="11" t="s">
        <v>1964</v>
      </c>
      <c r="M411" s="11" t="s">
        <v>2346</v>
      </c>
      <c r="O411" s="11" t="s">
        <v>45</v>
      </c>
      <c r="P411" s="11" t="s">
        <v>69</v>
      </c>
      <c r="Q411" s="11" t="s">
        <v>1965</v>
      </c>
      <c r="R411" s="11" t="s">
        <v>1966</v>
      </c>
    </row>
    <row r="412" spans="1:18" x14ac:dyDescent="0.25">
      <c r="A412" s="11" t="s">
        <v>39</v>
      </c>
      <c r="D412" s="11" t="s">
        <v>2343</v>
      </c>
      <c r="E412" s="11" t="s">
        <v>94</v>
      </c>
      <c r="F412" s="11" t="s">
        <v>2343</v>
      </c>
      <c r="H412" s="11" t="s">
        <v>1967</v>
      </c>
      <c r="I412" s="11" t="s">
        <v>1968</v>
      </c>
      <c r="J412" s="11" t="s">
        <v>1586</v>
      </c>
      <c r="K412" s="11" t="s">
        <v>136</v>
      </c>
      <c r="L412" s="11" t="s">
        <v>1969</v>
      </c>
      <c r="M412" s="11" t="s">
        <v>2347</v>
      </c>
      <c r="O412" s="11" t="s">
        <v>45</v>
      </c>
      <c r="P412" s="11" t="s">
        <v>46</v>
      </c>
      <c r="Q412" s="11" t="s">
        <v>1970</v>
      </c>
      <c r="R412" s="11" t="s">
        <v>1971</v>
      </c>
    </row>
    <row r="413" spans="1:18" x14ac:dyDescent="0.25">
      <c r="A413" s="11" t="s">
        <v>39</v>
      </c>
      <c r="D413" s="11" t="s">
        <v>1353</v>
      </c>
      <c r="E413" s="11" t="s">
        <v>94</v>
      </c>
      <c r="F413" s="11" t="s">
        <v>1353</v>
      </c>
      <c r="G413" s="11" t="s">
        <v>130</v>
      </c>
      <c r="H413" s="11" t="s">
        <v>156</v>
      </c>
      <c r="I413" s="11" t="s">
        <v>157</v>
      </c>
      <c r="J413" s="11" t="s">
        <v>1600</v>
      </c>
      <c r="K413" s="11" t="s">
        <v>136</v>
      </c>
      <c r="L413" s="11" t="s">
        <v>1972</v>
      </c>
      <c r="M413" s="11" t="s">
        <v>2348</v>
      </c>
      <c r="O413" s="11" t="s">
        <v>45</v>
      </c>
      <c r="P413" s="11" t="s">
        <v>69</v>
      </c>
      <c r="Q413" s="11" t="s">
        <v>1973</v>
      </c>
      <c r="R413" s="11" t="s">
        <v>1974</v>
      </c>
    </row>
    <row r="414" spans="1:18" x14ac:dyDescent="0.25">
      <c r="A414" s="11" t="s">
        <v>39</v>
      </c>
      <c r="D414" s="11" t="s">
        <v>94</v>
      </c>
      <c r="E414" s="11" t="s">
        <v>94</v>
      </c>
      <c r="F414" s="11" t="s">
        <v>94</v>
      </c>
      <c r="G414" s="11" t="s">
        <v>1250</v>
      </c>
      <c r="H414" s="11" t="s">
        <v>221</v>
      </c>
      <c r="I414" s="11" t="s">
        <v>222</v>
      </c>
      <c r="J414" s="11" t="s">
        <v>1586</v>
      </c>
      <c r="K414" s="11" t="s">
        <v>136</v>
      </c>
      <c r="L414" s="11" t="s">
        <v>1975</v>
      </c>
      <c r="M414" s="11" t="s">
        <v>2349</v>
      </c>
      <c r="O414" s="11" t="s">
        <v>45</v>
      </c>
      <c r="P414" s="11" t="s">
        <v>69</v>
      </c>
      <c r="Q414" s="11" t="s">
        <v>1976</v>
      </c>
      <c r="R414" s="11" t="s">
        <v>1975</v>
      </c>
    </row>
    <row r="415" spans="1:18" x14ac:dyDescent="0.25">
      <c r="A415" s="11" t="s">
        <v>39</v>
      </c>
      <c r="D415" s="11" t="s">
        <v>1353</v>
      </c>
      <c r="E415" s="11" t="s">
        <v>94</v>
      </c>
      <c r="F415" s="11" t="s">
        <v>1353</v>
      </c>
      <c r="G415" s="11" t="s">
        <v>130</v>
      </c>
      <c r="H415" s="11" t="s">
        <v>156</v>
      </c>
      <c r="I415" s="11" t="s">
        <v>157</v>
      </c>
      <c r="J415" s="11" t="s">
        <v>1600</v>
      </c>
      <c r="K415" s="11" t="s">
        <v>136</v>
      </c>
      <c r="L415" s="11" t="s">
        <v>1977</v>
      </c>
      <c r="M415" s="11" t="s">
        <v>2350</v>
      </c>
      <c r="O415" s="11" t="s">
        <v>45</v>
      </c>
      <c r="P415" s="11" t="s">
        <v>69</v>
      </c>
      <c r="Q415" s="11" t="s">
        <v>1978</v>
      </c>
      <c r="R415" s="11" t="s">
        <v>1979</v>
      </c>
    </row>
    <row r="416" spans="1:18" x14ac:dyDescent="0.25">
      <c r="A416" s="11" t="s">
        <v>39</v>
      </c>
      <c r="D416" s="11" t="s">
        <v>1353</v>
      </c>
      <c r="E416" s="11" t="s">
        <v>94</v>
      </c>
      <c r="F416" s="11" t="s">
        <v>1353</v>
      </c>
      <c r="G416" s="11" t="s">
        <v>130</v>
      </c>
      <c r="H416" s="11" t="s">
        <v>156</v>
      </c>
      <c r="I416" s="11" t="s">
        <v>157</v>
      </c>
      <c r="J416" s="11" t="s">
        <v>1600</v>
      </c>
      <c r="K416" s="11" t="s">
        <v>136</v>
      </c>
      <c r="L416" s="11" t="s">
        <v>1980</v>
      </c>
      <c r="M416" s="11" t="s">
        <v>2351</v>
      </c>
      <c r="O416" s="11" t="s">
        <v>45</v>
      </c>
      <c r="P416" s="11" t="s">
        <v>69</v>
      </c>
      <c r="Q416" s="11" t="s">
        <v>1981</v>
      </c>
      <c r="R416" s="11" t="s">
        <v>1982</v>
      </c>
    </row>
    <row r="417" spans="1:18" x14ac:dyDescent="0.25">
      <c r="A417" s="11" t="s">
        <v>39</v>
      </c>
      <c r="D417" s="11" t="s">
        <v>1353</v>
      </c>
      <c r="E417" s="11" t="s">
        <v>94</v>
      </c>
      <c r="F417" s="11" t="s">
        <v>1353</v>
      </c>
      <c r="G417" s="11" t="s">
        <v>130</v>
      </c>
      <c r="H417" s="11" t="s">
        <v>156</v>
      </c>
      <c r="I417" s="11" t="s">
        <v>157</v>
      </c>
      <c r="J417" s="11" t="s">
        <v>1600</v>
      </c>
      <c r="K417" s="11" t="s">
        <v>136</v>
      </c>
      <c r="L417" s="11" t="s">
        <v>1983</v>
      </c>
      <c r="M417" s="11" t="s">
        <v>2352</v>
      </c>
      <c r="O417" s="11" t="s">
        <v>45</v>
      </c>
      <c r="P417" s="11" t="s">
        <v>69</v>
      </c>
      <c r="Q417" s="11" t="s">
        <v>1984</v>
      </c>
      <c r="R417" s="11" t="s">
        <v>1985</v>
      </c>
    </row>
    <row r="418" spans="1:18" x14ac:dyDescent="0.25">
      <c r="A418" s="11" t="s">
        <v>39</v>
      </c>
      <c r="D418" s="11" t="s">
        <v>1353</v>
      </c>
      <c r="E418" s="11" t="s">
        <v>94</v>
      </c>
      <c r="F418" s="11" t="s">
        <v>1353</v>
      </c>
      <c r="G418" s="11" t="s">
        <v>130</v>
      </c>
      <c r="H418" s="11" t="s">
        <v>156</v>
      </c>
      <c r="I418" s="11" t="s">
        <v>157</v>
      </c>
      <c r="J418" s="11" t="s">
        <v>1600</v>
      </c>
      <c r="K418" s="11" t="s">
        <v>136</v>
      </c>
      <c r="L418" s="11" t="s">
        <v>1986</v>
      </c>
      <c r="M418" s="11" t="s">
        <v>2353</v>
      </c>
      <c r="O418" s="11" t="s">
        <v>45</v>
      </c>
      <c r="P418" s="11" t="s">
        <v>69</v>
      </c>
      <c r="Q418" s="11" t="s">
        <v>1987</v>
      </c>
      <c r="R418" s="11" t="s">
        <v>1988</v>
      </c>
    </row>
    <row r="419" spans="1:18" x14ac:dyDescent="0.25">
      <c r="A419" s="11" t="s">
        <v>39</v>
      </c>
      <c r="D419" s="11" t="s">
        <v>1353</v>
      </c>
      <c r="E419" s="11" t="s">
        <v>94</v>
      </c>
      <c r="F419" s="11" t="s">
        <v>1353</v>
      </c>
      <c r="G419" s="11" t="s">
        <v>130</v>
      </c>
      <c r="H419" s="11" t="s">
        <v>156</v>
      </c>
      <c r="I419" s="11" t="s">
        <v>157</v>
      </c>
      <c r="J419" s="11" t="s">
        <v>1600</v>
      </c>
      <c r="K419" s="11" t="s">
        <v>136</v>
      </c>
      <c r="L419" s="11" t="s">
        <v>1989</v>
      </c>
      <c r="M419" s="11" t="s">
        <v>2354</v>
      </c>
      <c r="O419" s="11" t="s">
        <v>45</v>
      </c>
      <c r="P419" s="11" t="s">
        <v>69</v>
      </c>
      <c r="Q419" s="11" t="s">
        <v>1990</v>
      </c>
      <c r="R419" s="11" t="s">
        <v>1991</v>
      </c>
    </row>
    <row r="420" spans="1:18" x14ac:dyDescent="0.25">
      <c r="A420" s="11" t="s">
        <v>39</v>
      </c>
      <c r="D420" s="11" t="s">
        <v>2355</v>
      </c>
      <c r="E420" s="11" t="s">
        <v>94</v>
      </c>
      <c r="F420" s="11" t="s">
        <v>2217</v>
      </c>
      <c r="H420" s="11" t="s">
        <v>67</v>
      </c>
      <c r="I420" s="11" t="s">
        <v>68</v>
      </c>
      <c r="J420" s="11" t="s">
        <v>1580</v>
      </c>
      <c r="K420" s="11" t="s">
        <v>136</v>
      </c>
      <c r="L420" s="11" t="s">
        <v>1992</v>
      </c>
      <c r="M420" s="11" t="s">
        <v>2356</v>
      </c>
      <c r="O420" s="11" t="s">
        <v>45</v>
      </c>
      <c r="P420" s="11" t="s">
        <v>319</v>
      </c>
      <c r="Q420" s="11" t="s">
        <v>1993</v>
      </c>
      <c r="R420" s="11" t="s">
        <v>1994</v>
      </c>
    </row>
    <row r="421" spans="1:18" x14ac:dyDescent="0.25">
      <c r="A421" s="11" t="s">
        <v>39</v>
      </c>
      <c r="D421" s="11" t="s">
        <v>2357</v>
      </c>
      <c r="E421" s="11" t="s">
        <v>94</v>
      </c>
      <c r="F421" s="11" t="s">
        <v>2186</v>
      </c>
      <c r="H421" s="11" t="s">
        <v>1995</v>
      </c>
      <c r="I421" s="11" t="s">
        <v>1996</v>
      </c>
      <c r="J421" s="11" t="s">
        <v>1580</v>
      </c>
      <c r="K421" s="11" t="s">
        <v>166</v>
      </c>
      <c r="L421" s="11" t="s">
        <v>1997</v>
      </c>
      <c r="M421" s="11" t="s">
        <v>2358</v>
      </c>
      <c r="O421" s="11" t="s">
        <v>45</v>
      </c>
      <c r="P421" s="11" t="s">
        <v>319</v>
      </c>
      <c r="Q421" s="11" t="s">
        <v>1998</v>
      </c>
      <c r="R421" s="11" t="s">
        <v>1999</v>
      </c>
    </row>
    <row r="422" spans="1:18" x14ac:dyDescent="0.25">
      <c r="A422" s="11" t="s">
        <v>39</v>
      </c>
      <c r="D422" s="11" t="s">
        <v>2188</v>
      </c>
      <c r="E422" s="11" t="s">
        <v>94</v>
      </c>
      <c r="F422" s="11" t="s">
        <v>2189</v>
      </c>
      <c r="H422" s="11" t="s">
        <v>2000</v>
      </c>
      <c r="I422" s="11" t="s">
        <v>2001</v>
      </c>
      <c r="J422" s="11" t="s">
        <v>1580</v>
      </c>
      <c r="K422" s="11" t="s">
        <v>166</v>
      </c>
      <c r="M422" s="11" t="s">
        <v>2192</v>
      </c>
      <c r="O422" s="11" t="s">
        <v>45</v>
      </c>
      <c r="P422" s="11" t="s">
        <v>319</v>
      </c>
      <c r="Q422" s="11" t="s">
        <v>2002</v>
      </c>
      <c r="R422" s="11" t="s">
        <v>1630</v>
      </c>
    </row>
    <row r="423" spans="1:18" x14ac:dyDescent="0.25">
      <c r="A423" s="11" t="s">
        <v>39</v>
      </c>
      <c r="D423" s="11" t="s">
        <v>2188</v>
      </c>
      <c r="E423" s="11" t="s">
        <v>94</v>
      </c>
      <c r="F423" s="11" t="s">
        <v>2189</v>
      </c>
      <c r="H423" s="11" t="s">
        <v>2000</v>
      </c>
      <c r="I423" s="11" t="s">
        <v>2001</v>
      </c>
      <c r="J423" s="11" t="s">
        <v>1586</v>
      </c>
      <c r="K423" s="11" t="s">
        <v>166</v>
      </c>
      <c r="L423" s="11" t="s">
        <v>2003</v>
      </c>
      <c r="M423" s="11" t="s">
        <v>2193</v>
      </c>
      <c r="O423" s="11" t="s">
        <v>45</v>
      </c>
      <c r="P423" s="11" t="s">
        <v>319</v>
      </c>
      <c r="Q423" s="11" t="s">
        <v>2004</v>
      </c>
      <c r="R423" s="11" t="s">
        <v>1630</v>
      </c>
    </row>
    <row r="424" spans="1:18" x14ac:dyDescent="0.25">
      <c r="A424" s="11" t="s">
        <v>39</v>
      </c>
      <c r="D424" s="11" t="s">
        <v>2186</v>
      </c>
      <c r="E424" s="11" t="s">
        <v>94</v>
      </c>
      <c r="F424" s="11" t="s">
        <v>2186</v>
      </c>
      <c r="H424" s="11" t="s">
        <v>1995</v>
      </c>
      <c r="I424" s="11" t="s">
        <v>1996</v>
      </c>
      <c r="J424" s="11" t="s">
        <v>1586</v>
      </c>
      <c r="K424" s="11" t="s">
        <v>166</v>
      </c>
      <c r="L424" s="11" t="s">
        <v>2005</v>
      </c>
      <c r="M424" s="11" t="s">
        <v>2359</v>
      </c>
      <c r="O424" s="11" t="s">
        <v>45</v>
      </c>
      <c r="P424" s="11" t="s">
        <v>319</v>
      </c>
      <c r="Q424" s="11" t="s">
        <v>2006</v>
      </c>
      <c r="R424" s="11" t="s">
        <v>2005</v>
      </c>
    </row>
    <row r="425" spans="1:18" x14ac:dyDescent="0.25">
      <c r="A425" s="11" t="s">
        <v>39</v>
      </c>
      <c r="D425" s="11" t="s">
        <v>2217</v>
      </c>
      <c r="E425" s="11" t="s">
        <v>94</v>
      </c>
      <c r="F425" s="11" t="s">
        <v>2217</v>
      </c>
      <c r="H425" s="11" t="s">
        <v>67</v>
      </c>
      <c r="I425" s="11" t="s">
        <v>68</v>
      </c>
      <c r="J425" s="11" t="s">
        <v>1586</v>
      </c>
      <c r="K425" s="11" t="s">
        <v>136</v>
      </c>
      <c r="L425" s="11" t="s">
        <v>2007</v>
      </c>
      <c r="M425" s="11" t="s">
        <v>2360</v>
      </c>
      <c r="O425" s="11" t="s">
        <v>45</v>
      </c>
      <c r="P425" s="11" t="s">
        <v>319</v>
      </c>
      <c r="Q425" s="11" t="s">
        <v>2008</v>
      </c>
      <c r="R425" s="11" t="s">
        <v>2009</v>
      </c>
    </row>
    <row r="426" spans="1:18" x14ac:dyDescent="0.25">
      <c r="A426" s="11" t="s">
        <v>39</v>
      </c>
      <c r="D426" s="11" t="s">
        <v>99</v>
      </c>
      <c r="E426" s="11" t="s">
        <v>94</v>
      </c>
      <c r="F426" s="11" t="s">
        <v>94</v>
      </c>
      <c r="G426" s="11" t="s">
        <v>126</v>
      </c>
      <c r="H426" s="11" t="s">
        <v>43</v>
      </c>
      <c r="I426" s="11" t="s">
        <v>44</v>
      </c>
      <c r="J426" s="11" t="s">
        <v>9</v>
      </c>
      <c r="K426" s="11" t="s">
        <v>136</v>
      </c>
      <c r="L426" s="11" t="s">
        <v>1063</v>
      </c>
      <c r="M426" s="11" t="s">
        <v>1536</v>
      </c>
      <c r="O426" s="11" t="s">
        <v>45</v>
      </c>
      <c r="P426" s="11" t="s">
        <v>46</v>
      </c>
      <c r="Q426" s="11" t="s">
        <v>1064</v>
      </c>
      <c r="R426" s="11" t="s">
        <v>1065</v>
      </c>
    </row>
    <row r="427" spans="1:18" x14ac:dyDescent="0.25">
      <c r="A427" s="11" t="s">
        <v>39</v>
      </c>
      <c r="D427" s="11" t="s">
        <v>94</v>
      </c>
      <c r="E427" s="11" t="s">
        <v>94</v>
      </c>
      <c r="F427" s="11" t="s">
        <v>84</v>
      </c>
      <c r="G427" s="11" t="s">
        <v>126</v>
      </c>
      <c r="H427" s="11" t="s">
        <v>43</v>
      </c>
      <c r="I427" s="11" t="s">
        <v>44</v>
      </c>
      <c r="J427" s="11" t="s">
        <v>9</v>
      </c>
      <c r="K427" s="11" t="s">
        <v>136</v>
      </c>
      <c r="L427" s="11" t="s">
        <v>1066</v>
      </c>
      <c r="M427" s="11" t="s">
        <v>1537</v>
      </c>
      <c r="O427" s="11" t="s">
        <v>45</v>
      </c>
      <c r="P427" s="11" t="s">
        <v>46</v>
      </c>
      <c r="Q427" s="11" t="s">
        <v>1067</v>
      </c>
      <c r="R427" s="11" t="s">
        <v>1068</v>
      </c>
    </row>
    <row r="428" spans="1:18" x14ac:dyDescent="0.25">
      <c r="A428" s="11" t="s">
        <v>39</v>
      </c>
      <c r="D428" s="11" t="s">
        <v>98</v>
      </c>
      <c r="E428" s="11" t="s">
        <v>94</v>
      </c>
      <c r="F428" s="11" t="s">
        <v>94</v>
      </c>
      <c r="G428" s="11" t="s">
        <v>126</v>
      </c>
      <c r="H428" s="11" t="s">
        <v>43</v>
      </c>
      <c r="I428" s="11" t="s">
        <v>44</v>
      </c>
      <c r="J428" s="11" t="s">
        <v>9</v>
      </c>
      <c r="K428" s="11" t="s">
        <v>136</v>
      </c>
      <c r="L428" s="11" t="s">
        <v>1069</v>
      </c>
      <c r="M428" s="11" t="s">
        <v>1538</v>
      </c>
      <c r="O428" s="11" t="s">
        <v>45</v>
      </c>
      <c r="P428" s="11" t="s">
        <v>69</v>
      </c>
      <c r="Q428" s="11" t="s">
        <v>1070</v>
      </c>
      <c r="R428" s="11" t="s">
        <v>1071</v>
      </c>
    </row>
    <row r="429" spans="1:18" x14ac:dyDescent="0.25">
      <c r="A429" s="11" t="s">
        <v>39</v>
      </c>
      <c r="D429" s="11" t="s">
        <v>99</v>
      </c>
      <c r="E429" s="11" t="s">
        <v>94</v>
      </c>
      <c r="F429" s="11" t="s">
        <v>94</v>
      </c>
      <c r="G429" s="11" t="s">
        <v>126</v>
      </c>
      <c r="H429" s="11" t="s">
        <v>43</v>
      </c>
      <c r="I429" s="11" t="s">
        <v>44</v>
      </c>
      <c r="J429" s="11" t="s">
        <v>9</v>
      </c>
      <c r="K429" s="11" t="s">
        <v>136</v>
      </c>
      <c r="L429" s="11" t="s">
        <v>1072</v>
      </c>
      <c r="M429" s="11" t="s">
        <v>1539</v>
      </c>
      <c r="O429" s="11" t="s">
        <v>45</v>
      </c>
      <c r="P429" s="11" t="s">
        <v>46</v>
      </c>
      <c r="Q429" s="11" t="s">
        <v>1073</v>
      </c>
      <c r="R429" s="11" t="s">
        <v>1074</v>
      </c>
    </row>
    <row r="430" spans="1:18" x14ac:dyDescent="0.25">
      <c r="A430" s="11" t="s">
        <v>39</v>
      </c>
      <c r="D430" s="11" t="s">
        <v>94</v>
      </c>
      <c r="E430" s="11" t="s">
        <v>94</v>
      </c>
      <c r="F430" s="11" t="s">
        <v>84</v>
      </c>
      <c r="G430" s="11" t="s">
        <v>126</v>
      </c>
      <c r="H430" s="11" t="s">
        <v>43</v>
      </c>
      <c r="I430" s="11" t="s">
        <v>44</v>
      </c>
      <c r="J430" s="11" t="s">
        <v>9</v>
      </c>
      <c r="K430" s="11" t="s">
        <v>136</v>
      </c>
      <c r="L430" s="11" t="s">
        <v>1075</v>
      </c>
      <c r="M430" s="11" t="s">
        <v>1539</v>
      </c>
      <c r="O430" s="11" t="s">
        <v>45</v>
      </c>
      <c r="P430" s="11" t="s">
        <v>46</v>
      </c>
      <c r="Q430" s="11" t="s">
        <v>1076</v>
      </c>
      <c r="R430" s="11" t="s">
        <v>1077</v>
      </c>
    </row>
    <row r="431" spans="1:18" x14ac:dyDescent="0.25">
      <c r="A431" s="11" t="s">
        <v>39</v>
      </c>
      <c r="D431" s="11" t="s">
        <v>1416</v>
      </c>
      <c r="E431" s="11" t="s">
        <v>94</v>
      </c>
      <c r="F431" s="11" t="s">
        <v>84</v>
      </c>
      <c r="H431" s="11" t="s">
        <v>1078</v>
      </c>
      <c r="I431" s="11" t="s">
        <v>1079</v>
      </c>
      <c r="J431" s="11" t="s">
        <v>9</v>
      </c>
      <c r="K431" s="11" t="s">
        <v>136</v>
      </c>
      <c r="L431" s="11" t="s">
        <v>1080</v>
      </c>
      <c r="M431" s="11" t="s">
        <v>1540</v>
      </c>
      <c r="O431" s="11" t="s">
        <v>45</v>
      </c>
      <c r="P431" s="11" t="s">
        <v>46</v>
      </c>
      <c r="Q431" s="11" t="s">
        <v>1081</v>
      </c>
      <c r="R431" s="11" t="s">
        <v>1082</v>
      </c>
    </row>
    <row r="432" spans="1:18" x14ac:dyDescent="0.25">
      <c r="A432" s="11" t="s">
        <v>39</v>
      </c>
      <c r="D432" s="11" t="s">
        <v>94</v>
      </c>
      <c r="E432" s="11" t="s">
        <v>94</v>
      </c>
      <c r="F432" s="11" t="s">
        <v>84</v>
      </c>
      <c r="G432" s="11" t="s">
        <v>126</v>
      </c>
      <c r="H432" s="11" t="s">
        <v>43</v>
      </c>
      <c r="I432" s="11" t="s">
        <v>44</v>
      </c>
      <c r="J432" s="11" t="s">
        <v>9</v>
      </c>
      <c r="K432" s="11" t="s">
        <v>136</v>
      </c>
      <c r="L432" s="11" t="s">
        <v>1083</v>
      </c>
      <c r="M432" s="11" t="s">
        <v>1541</v>
      </c>
      <c r="O432" s="11" t="s">
        <v>45</v>
      </c>
      <c r="P432" s="11" t="s">
        <v>46</v>
      </c>
      <c r="Q432" s="11" t="s">
        <v>1084</v>
      </c>
      <c r="R432" s="11" t="s">
        <v>1085</v>
      </c>
    </row>
    <row r="433" spans="1:18" x14ac:dyDescent="0.25">
      <c r="A433" s="11" t="s">
        <v>39</v>
      </c>
      <c r="D433" s="11" t="s">
        <v>98</v>
      </c>
      <c r="E433" s="11" t="s">
        <v>94</v>
      </c>
      <c r="F433" s="11" t="s">
        <v>94</v>
      </c>
      <c r="G433" s="11" t="s">
        <v>126</v>
      </c>
      <c r="H433" s="11" t="s">
        <v>43</v>
      </c>
      <c r="I433" s="11" t="s">
        <v>44</v>
      </c>
      <c r="J433" s="11" t="s">
        <v>9</v>
      </c>
      <c r="K433" s="11" t="s">
        <v>136</v>
      </c>
      <c r="L433" s="11" t="s">
        <v>1086</v>
      </c>
      <c r="M433" s="11" t="s">
        <v>1542</v>
      </c>
      <c r="O433" s="11" t="s">
        <v>45</v>
      </c>
      <c r="P433" s="11" t="s">
        <v>69</v>
      </c>
      <c r="Q433" s="11" t="s">
        <v>1087</v>
      </c>
      <c r="R433" s="11" t="s">
        <v>1088</v>
      </c>
    </row>
    <row r="434" spans="1:18" x14ac:dyDescent="0.25">
      <c r="A434" s="11" t="s">
        <v>39</v>
      </c>
      <c r="D434" s="11" t="s">
        <v>98</v>
      </c>
      <c r="E434" s="11" t="s">
        <v>94</v>
      </c>
      <c r="F434" s="11" t="s">
        <v>94</v>
      </c>
      <c r="G434" s="11" t="s">
        <v>126</v>
      </c>
      <c r="H434" s="11" t="s">
        <v>43</v>
      </c>
      <c r="I434" s="11" t="s">
        <v>44</v>
      </c>
      <c r="J434" s="11" t="s">
        <v>9</v>
      </c>
      <c r="K434" s="11" t="s">
        <v>136</v>
      </c>
      <c r="L434" s="11" t="s">
        <v>1089</v>
      </c>
      <c r="M434" s="11" t="s">
        <v>1543</v>
      </c>
      <c r="O434" s="11" t="s">
        <v>45</v>
      </c>
      <c r="P434" s="11" t="s">
        <v>69</v>
      </c>
      <c r="Q434" s="11" t="s">
        <v>1090</v>
      </c>
      <c r="R434" s="11" t="s">
        <v>1091</v>
      </c>
    </row>
    <row r="435" spans="1:18" x14ac:dyDescent="0.25">
      <c r="A435" s="11" t="s">
        <v>39</v>
      </c>
      <c r="D435" s="11" t="s">
        <v>98</v>
      </c>
      <c r="E435" s="11" t="s">
        <v>94</v>
      </c>
      <c r="F435" s="11" t="s">
        <v>98</v>
      </c>
      <c r="G435" s="11" t="s">
        <v>126</v>
      </c>
      <c r="H435" s="11" t="s">
        <v>43</v>
      </c>
      <c r="I435" s="11" t="s">
        <v>44</v>
      </c>
      <c r="J435" s="11" t="s">
        <v>1586</v>
      </c>
      <c r="K435" s="11" t="s">
        <v>136</v>
      </c>
      <c r="L435" s="11" t="s">
        <v>2010</v>
      </c>
      <c r="M435" s="11" t="s">
        <v>2361</v>
      </c>
      <c r="O435" s="11" t="s">
        <v>45</v>
      </c>
      <c r="P435" s="11" t="s">
        <v>319</v>
      </c>
      <c r="Q435" s="11" t="s">
        <v>2011</v>
      </c>
      <c r="R435" s="11" t="s">
        <v>2012</v>
      </c>
    </row>
    <row r="436" spans="1:18" x14ac:dyDescent="0.25">
      <c r="A436" s="11" t="s">
        <v>39</v>
      </c>
      <c r="D436" s="11" t="s">
        <v>1544</v>
      </c>
      <c r="E436" s="11" t="s">
        <v>94</v>
      </c>
      <c r="F436" s="11" t="s">
        <v>1544</v>
      </c>
      <c r="H436" s="11" t="s">
        <v>1092</v>
      </c>
      <c r="I436" s="11" t="s">
        <v>1093</v>
      </c>
      <c r="J436" s="11" t="s">
        <v>9</v>
      </c>
      <c r="K436" s="11" t="s">
        <v>135</v>
      </c>
      <c r="L436" s="11" t="s">
        <v>1094</v>
      </c>
      <c r="M436" s="11" t="s">
        <v>1545</v>
      </c>
      <c r="O436" s="11" t="s">
        <v>45</v>
      </c>
      <c r="P436" s="11" t="s">
        <v>69</v>
      </c>
      <c r="Q436" s="11" t="s">
        <v>1095</v>
      </c>
      <c r="R436" s="11" t="s">
        <v>1096</v>
      </c>
    </row>
    <row r="437" spans="1:18" x14ac:dyDescent="0.25">
      <c r="A437" s="11" t="s">
        <v>39</v>
      </c>
      <c r="D437" s="11" t="s">
        <v>1544</v>
      </c>
      <c r="E437" s="11" t="s">
        <v>94</v>
      </c>
      <c r="F437" s="11" t="s">
        <v>1544</v>
      </c>
      <c r="H437" s="11" t="s">
        <v>1092</v>
      </c>
      <c r="I437" s="11" t="s">
        <v>1093</v>
      </c>
      <c r="J437" s="11" t="s">
        <v>9</v>
      </c>
      <c r="K437" s="11" t="s">
        <v>135</v>
      </c>
      <c r="L437" s="11" t="s">
        <v>1097</v>
      </c>
      <c r="M437" s="11" t="s">
        <v>1545</v>
      </c>
      <c r="O437" s="11" t="s">
        <v>45</v>
      </c>
      <c r="P437" s="11" t="s">
        <v>69</v>
      </c>
      <c r="Q437" s="11" t="s">
        <v>1098</v>
      </c>
      <c r="R437" s="11" t="s">
        <v>1099</v>
      </c>
    </row>
    <row r="438" spans="1:18" x14ac:dyDescent="0.25">
      <c r="A438" s="11" t="s">
        <v>39</v>
      </c>
      <c r="D438" s="11" t="s">
        <v>1544</v>
      </c>
      <c r="E438" s="11" t="s">
        <v>94</v>
      </c>
      <c r="F438" s="11" t="s">
        <v>1544</v>
      </c>
      <c r="H438" s="11" t="s">
        <v>1092</v>
      </c>
      <c r="I438" s="11" t="s">
        <v>1093</v>
      </c>
      <c r="J438" s="11" t="s">
        <v>9</v>
      </c>
      <c r="K438" s="11" t="s">
        <v>135</v>
      </c>
      <c r="L438" s="11" t="s">
        <v>1100</v>
      </c>
      <c r="M438" s="11" t="s">
        <v>1546</v>
      </c>
      <c r="O438" s="11" t="s">
        <v>45</v>
      </c>
      <c r="P438" s="11" t="s">
        <v>69</v>
      </c>
      <c r="Q438" s="11" t="s">
        <v>1101</v>
      </c>
      <c r="R438" s="11" t="s">
        <v>1102</v>
      </c>
    </row>
    <row r="439" spans="1:18" x14ac:dyDescent="0.25">
      <c r="A439" s="11" t="s">
        <v>39</v>
      </c>
      <c r="D439" s="11" t="s">
        <v>94</v>
      </c>
      <c r="E439" s="11" t="s">
        <v>94</v>
      </c>
      <c r="F439" s="11" t="s">
        <v>1289</v>
      </c>
      <c r="H439" s="11" t="s">
        <v>1103</v>
      </c>
      <c r="I439" s="11" t="s">
        <v>1104</v>
      </c>
      <c r="J439" s="11" t="s">
        <v>9</v>
      </c>
      <c r="K439" s="11" t="s">
        <v>137</v>
      </c>
      <c r="L439" s="11" t="s">
        <v>1105</v>
      </c>
      <c r="M439" s="11" t="s">
        <v>1547</v>
      </c>
      <c r="O439" s="11" t="s">
        <v>45</v>
      </c>
      <c r="P439" s="11" t="s">
        <v>46</v>
      </c>
      <c r="Q439" s="11" t="s">
        <v>1106</v>
      </c>
      <c r="R439" s="11" t="s">
        <v>1107</v>
      </c>
    </row>
    <row r="440" spans="1:18" x14ac:dyDescent="0.25">
      <c r="A440" s="11" t="s">
        <v>39</v>
      </c>
      <c r="D440" s="11" t="s">
        <v>2208</v>
      </c>
      <c r="E440" s="11" t="s">
        <v>94</v>
      </c>
      <c r="F440" s="11" t="s">
        <v>2208</v>
      </c>
      <c r="H440" s="11" t="s">
        <v>1103</v>
      </c>
      <c r="I440" s="11" t="s">
        <v>1104</v>
      </c>
      <c r="J440" s="11" t="s">
        <v>1600</v>
      </c>
      <c r="K440" s="11" t="s">
        <v>166</v>
      </c>
      <c r="L440" s="11" t="s">
        <v>2013</v>
      </c>
      <c r="M440" s="11" t="s">
        <v>2362</v>
      </c>
      <c r="O440" s="11" t="s">
        <v>45</v>
      </c>
      <c r="P440" s="11" t="s">
        <v>46</v>
      </c>
      <c r="Q440" s="11" t="s">
        <v>2014</v>
      </c>
      <c r="R440" s="11" t="s">
        <v>2015</v>
      </c>
    </row>
    <row r="441" spans="1:18" x14ac:dyDescent="0.25">
      <c r="A441" s="11" t="s">
        <v>39</v>
      </c>
      <c r="D441" s="11" t="s">
        <v>2363</v>
      </c>
      <c r="E441" s="11" t="s">
        <v>94</v>
      </c>
      <c r="F441" s="11" t="s">
        <v>2364</v>
      </c>
      <c r="H441" s="11" t="s">
        <v>2016</v>
      </c>
      <c r="I441" s="11" t="s">
        <v>2017</v>
      </c>
      <c r="J441" s="11" t="s">
        <v>45</v>
      </c>
      <c r="K441" s="11" t="s">
        <v>135</v>
      </c>
      <c r="L441" s="11" t="s">
        <v>2018</v>
      </c>
      <c r="M441" s="11" t="s">
        <v>2365</v>
      </c>
      <c r="O441" s="11" t="s">
        <v>45</v>
      </c>
      <c r="P441" s="11" t="s">
        <v>319</v>
      </c>
      <c r="Q441" s="11" t="s">
        <v>2019</v>
      </c>
      <c r="R441" s="11" t="s">
        <v>2020</v>
      </c>
    </row>
    <row r="442" spans="1:18" x14ac:dyDescent="0.25">
      <c r="A442" s="11" t="s">
        <v>39</v>
      </c>
      <c r="D442" s="11" t="s">
        <v>2366</v>
      </c>
      <c r="E442" s="11" t="s">
        <v>94</v>
      </c>
      <c r="F442" s="11" t="s">
        <v>2367</v>
      </c>
      <c r="H442" s="11" t="s">
        <v>2016</v>
      </c>
      <c r="I442" s="11" t="s">
        <v>2017</v>
      </c>
      <c r="J442" s="11" t="s">
        <v>45</v>
      </c>
      <c r="K442" s="11" t="s">
        <v>135</v>
      </c>
      <c r="L442" s="11" t="s">
        <v>2021</v>
      </c>
      <c r="M442" s="11" t="s">
        <v>2368</v>
      </c>
      <c r="O442" s="11" t="s">
        <v>45</v>
      </c>
      <c r="P442" s="11" t="s">
        <v>319</v>
      </c>
      <c r="Q442" s="11" t="s">
        <v>2022</v>
      </c>
      <c r="R442" s="11" t="s">
        <v>2023</v>
      </c>
    </row>
    <row r="443" spans="1:18" x14ac:dyDescent="0.25">
      <c r="A443" s="11" t="s">
        <v>39</v>
      </c>
      <c r="D443" s="11" t="s">
        <v>2369</v>
      </c>
      <c r="E443" s="11" t="s">
        <v>94</v>
      </c>
      <c r="F443" s="11" t="s">
        <v>2370</v>
      </c>
      <c r="H443" s="11" t="s">
        <v>2016</v>
      </c>
      <c r="I443" s="11" t="s">
        <v>2017</v>
      </c>
      <c r="J443" s="11" t="s">
        <v>45</v>
      </c>
      <c r="K443" s="11" t="s">
        <v>135</v>
      </c>
      <c r="L443" s="11" t="s">
        <v>2024</v>
      </c>
      <c r="M443" s="11" t="s">
        <v>2371</v>
      </c>
      <c r="O443" s="11" t="s">
        <v>45</v>
      </c>
      <c r="P443" s="11" t="s">
        <v>319</v>
      </c>
      <c r="Q443" s="11" t="s">
        <v>2025</v>
      </c>
      <c r="R443" s="11" t="s">
        <v>2026</v>
      </c>
    </row>
    <row r="444" spans="1:18" x14ac:dyDescent="0.25">
      <c r="A444" s="11" t="s">
        <v>39</v>
      </c>
      <c r="D444" s="11" t="s">
        <v>2369</v>
      </c>
      <c r="E444" s="11" t="s">
        <v>94</v>
      </c>
      <c r="F444" s="11" t="s">
        <v>2370</v>
      </c>
      <c r="H444" s="11" t="s">
        <v>2016</v>
      </c>
      <c r="I444" s="11" t="s">
        <v>2017</v>
      </c>
      <c r="J444" s="11" t="s">
        <v>45</v>
      </c>
      <c r="K444" s="11" t="s">
        <v>135</v>
      </c>
      <c r="L444" s="11" t="s">
        <v>2027</v>
      </c>
      <c r="M444" s="11" t="s">
        <v>2372</v>
      </c>
      <c r="O444" s="11" t="s">
        <v>45</v>
      </c>
      <c r="P444" s="11" t="s">
        <v>319</v>
      </c>
      <c r="Q444" s="11" t="s">
        <v>2028</v>
      </c>
      <c r="R444" s="11" t="s">
        <v>2029</v>
      </c>
    </row>
    <row r="445" spans="1:18" x14ac:dyDescent="0.25">
      <c r="A445" s="11" t="s">
        <v>39</v>
      </c>
      <c r="D445" s="11" t="s">
        <v>2363</v>
      </c>
      <c r="E445" s="11" t="s">
        <v>94</v>
      </c>
      <c r="F445" s="11" t="s">
        <v>2364</v>
      </c>
      <c r="H445" s="11" t="s">
        <v>2016</v>
      </c>
      <c r="I445" s="11" t="s">
        <v>2017</v>
      </c>
      <c r="J445" s="11" t="s">
        <v>45</v>
      </c>
      <c r="K445" s="11" t="s">
        <v>135</v>
      </c>
      <c r="L445" s="11" t="s">
        <v>2018</v>
      </c>
      <c r="M445" s="11" t="s">
        <v>2373</v>
      </c>
      <c r="O445" s="11" t="s">
        <v>45</v>
      </c>
      <c r="P445" s="11" t="s">
        <v>319</v>
      </c>
      <c r="Q445" s="11" t="s">
        <v>2030</v>
      </c>
      <c r="R445" s="11" t="s">
        <v>2020</v>
      </c>
    </row>
    <row r="446" spans="1:18" x14ac:dyDescent="0.25">
      <c r="A446" s="11" t="s">
        <v>39</v>
      </c>
      <c r="D446" s="11" t="s">
        <v>2374</v>
      </c>
      <c r="E446" s="11" t="s">
        <v>94</v>
      </c>
      <c r="F446" s="11" t="s">
        <v>2375</v>
      </c>
      <c r="H446" s="11" t="s">
        <v>2016</v>
      </c>
      <c r="I446" s="11" t="s">
        <v>2017</v>
      </c>
      <c r="J446" s="11" t="s">
        <v>45</v>
      </c>
      <c r="K446" s="11" t="s">
        <v>135</v>
      </c>
      <c r="L446" s="11" t="s">
        <v>2031</v>
      </c>
      <c r="M446" s="11" t="s">
        <v>2376</v>
      </c>
      <c r="O446" s="11" t="s">
        <v>45</v>
      </c>
      <c r="P446" s="11" t="s">
        <v>319</v>
      </c>
      <c r="Q446" s="11" t="s">
        <v>2032</v>
      </c>
      <c r="R446" s="11" t="s">
        <v>2033</v>
      </c>
    </row>
    <row r="447" spans="1:18" x14ac:dyDescent="0.25">
      <c r="A447" s="11" t="s">
        <v>39</v>
      </c>
      <c r="D447" s="11" t="s">
        <v>2377</v>
      </c>
      <c r="E447" s="11" t="s">
        <v>94</v>
      </c>
      <c r="F447" s="11" t="s">
        <v>2378</v>
      </c>
      <c r="H447" s="11" t="s">
        <v>2016</v>
      </c>
      <c r="I447" s="11" t="s">
        <v>2017</v>
      </c>
      <c r="J447" s="11" t="s">
        <v>45</v>
      </c>
      <c r="K447" s="11" t="s">
        <v>135</v>
      </c>
      <c r="L447" s="11" t="s">
        <v>2034</v>
      </c>
      <c r="M447" s="11" t="s">
        <v>2379</v>
      </c>
      <c r="O447" s="11" t="s">
        <v>45</v>
      </c>
      <c r="P447" s="11" t="s">
        <v>319</v>
      </c>
      <c r="Q447" s="11" t="s">
        <v>2035</v>
      </c>
      <c r="R447" s="11" t="s">
        <v>2036</v>
      </c>
    </row>
    <row r="448" spans="1:18" x14ac:dyDescent="0.25">
      <c r="A448" s="11" t="s">
        <v>39</v>
      </c>
      <c r="D448" s="11" t="s">
        <v>2363</v>
      </c>
      <c r="E448" s="11" t="s">
        <v>94</v>
      </c>
      <c r="F448" s="11" t="s">
        <v>2364</v>
      </c>
      <c r="H448" s="11" t="s">
        <v>2016</v>
      </c>
      <c r="I448" s="11" t="s">
        <v>2017</v>
      </c>
      <c r="J448" s="11" t="s">
        <v>45</v>
      </c>
      <c r="K448" s="11" t="s">
        <v>135</v>
      </c>
      <c r="L448" s="11" t="s">
        <v>2037</v>
      </c>
      <c r="M448" s="11" t="s">
        <v>2380</v>
      </c>
      <c r="O448" s="11" t="s">
        <v>45</v>
      </c>
      <c r="P448" s="11" t="s">
        <v>319</v>
      </c>
      <c r="Q448" s="11" t="s">
        <v>2038</v>
      </c>
      <c r="R448" s="11" t="s">
        <v>2039</v>
      </c>
    </row>
    <row r="449" spans="1:18" x14ac:dyDescent="0.25">
      <c r="A449" s="11" t="s">
        <v>39</v>
      </c>
      <c r="D449" s="11" t="s">
        <v>2363</v>
      </c>
      <c r="E449" s="11" t="s">
        <v>94</v>
      </c>
      <c r="F449" s="11" t="s">
        <v>2364</v>
      </c>
      <c r="H449" s="11" t="s">
        <v>2016</v>
      </c>
      <c r="I449" s="11" t="s">
        <v>2017</v>
      </c>
      <c r="J449" s="11" t="s">
        <v>45</v>
      </c>
      <c r="K449" s="11" t="s">
        <v>135</v>
      </c>
      <c r="L449" s="11" t="s">
        <v>2040</v>
      </c>
      <c r="M449" s="11" t="s">
        <v>2381</v>
      </c>
      <c r="O449" s="11" t="s">
        <v>45</v>
      </c>
      <c r="P449" s="11" t="s">
        <v>319</v>
      </c>
      <c r="Q449" s="11" t="s">
        <v>2041</v>
      </c>
      <c r="R449" s="11" t="s">
        <v>2042</v>
      </c>
    </row>
    <row r="450" spans="1:18" x14ac:dyDescent="0.25">
      <c r="A450" s="11" t="s">
        <v>39</v>
      </c>
      <c r="D450" s="11" t="s">
        <v>2363</v>
      </c>
      <c r="E450" s="11" t="s">
        <v>94</v>
      </c>
      <c r="F450" s="11" t="s">
        <v>2364</v>
      </c>
      <c r="H450" s="11" t="s">
        <v>2016</v>
      </c>
      <c r="I450" s="11" t="s">
        <v>2017</v>
      </c>
      <c r="J450" s="11" t="s">
        <v>45</v>
      </c>
      <c r="K450" s="11" t="s">
        <v>135</v>
      </c>
      <c r="L450" s="11" t="s">
        <v>2043</v>
      </c>
      <c r="M450" s="11" t="s">
        <v>2382</v>
      </c>
      <c r="O450" s="11" t="s">
        <v>45</v>
      </c>
      <c r="P450" s="11" t="s">
        <v>319</v>
      </c>
      <c r="Q450" s="11" t="s">
        <v>2044</v>
      </c>
      <c r="R450" s="11" t="s">
        <v>2045</v>
      </c>
    </row>
    <row r="451" spans="1:18" x14ac:dyDescent="0.25">
      <c r="A451" s="11" t="s">
        <v>39</v>
      </c>
      <c r="D451" s="11" t="s">
        <v>2363</v>
      </c>
      <c r="E451" s="11" t="s">
        <v>94</v>
      </c>
      <c r="F451" s="11" t="s">
        <v>2364</v>
      </c>
      <c r="H451" s="11" t="s">
        <v>2016</v>
      </c>
      <c r="I451" s="11" t="s">
        <v>2017</v>
      </c>
      <c r="J451" s="11" t="s">
        <v>45</v>
      </c>
      <c r="K451" s="11" t="s">
        <v>135</v>
      </c>
      <c r="L451" s="11" t="s">
        <v>2046</v>
      </c>
      <c r="M451" s="11" t="s">
        <v>2383</v>
      </c>
      <c r="O451" s="11" t="s">
        <v>45</v>
      </c>
      <c r="P451" s="11" t="s">
        <v>319</v>
      </c>
      <c r="Q451" s="11" t="s">
        <v>2047</v>
      </c>
      <c r="R451" s="11" t="s">
        <v>2048</v>
      </c>
    </row>
    <row r="452" spans="1:18" x14ac:dyDescent="0.25">
      <c r="A452" s="11" t="s">
        <v>39</v>
      </c>
      <c r="D452" s="11" t="s">
        <v>2363</v>
      </c>
      <c r="E452" s="11" t="s">
        <v>94</v>
      </c>
      <c r="F452" s="11" t="s">
        <v>2364</v>
      </c>
      <c r="H452" s="11" t="s">
        <v>2016</v>
      </c>
      <c r="I452" s="11" t="s">
        <v>2017</v>
      </c>
      <c r="J452" s="11" t="s">
        <v>45</v>
      </c>
      <c r="K452" s="11" t="s">
        <v>135</v>
      </c>
      <c r="L452" s="11" t="s">
        <v>2049</v>
      </c>
      <c r="M452" s="11" t="s">
        <v>2384</v>
      </c>
      <c r="O452" s="11" t="s">
        <v>45</v>
      </c>
      <c r="P452" s="11" t="s">
        <v>319</v>
      </c>
      <c r="Q452" s="11" t="s">
        <v>2050</v>
      </c>
      <c r="R452" s="11" t="s">
        <v>2051</v>
      </c>
    </row>
    <row r="453" spans="1:18" x14ac:dyDescent="0.25">
      <c r="A453" s="11" t="s">
        <v>39</v>
      </c>
      <c r="D453" s="11" t="s">
        <v>2363</v>
      </c>
      <c r="E453" s="11" t="s">
        <v>94</v>
      </c>
      <c r="F453" s="11" t="s">
        <v>2364</v>
      </c>
      <c r="H453" s="11" t="s">
        <v>2016</v>
      </c>
      <c r="I453" s="11" t="s">
        <v>2017</v>
      </c>
      <c r="J453" s="11" t="s">
        <v>45</v>
      </c>
      <c r="K453" s="11" t="s">
        <v>135</v>
      </c>
      <c r="L453" s="11" t="s">
        <v>2052</v>
      </c>
      <c r="M453" s="11" t="s">
        <v>2385</v>
      </c>
      <c r="O453" s="11" t="s">
        <v>45</v>
      </c>
      <c r="P453" s="11" t="s">
        <v>319</v>
      </c>
      <c r="Q453" s="11" t="s">
        <v>2053</v>
      </c>
      <c r="R453" s="11" t="s">
        <v>2054</v>
      </c>
    </row>
    <row r="454" spans="1:18" x14ac:dyDescent="0.25">
      <c r="A454" s="11" t="s">
        <v>39</v>
      </c>
      <c r="D454" s="11" t="s">
        <v>2363</v>
      </c>
      <c r="E454" s="11" t="s">
        <v>94</v>
      </c>
      <c r="F454" s="11" t="s">
        <v>2364</v>
      </c>
      <c r="H454" s="11" t="s">
        <v>2016</v>
      </c>
      <c r="I454" s="11" t="s">
        <v>2017</v>
      </c>
      <c r="J454" s="11" t="s">
        <v>45</v>
      </c>
      <c r="K454" s="11" t="s">
        <v>135</v>
      </c>
      <c r="L454" s="11" t="s">
        <v>2055</v>
      </c>
      <c r="M454" s="11" t="s">
        <v>2385</v>
      </c>
      <c r="O454" s="11" t="s">
        <v>45</v>
      </c>
      <c r="P454" s="11" t="s">
        <v>319</v>
      </c>
      <c r="Q454" s="11" t="s">
        <v>2056</v>
      </c>
      <c r="R454" s="11" t="s">
        <v>2057</v>
      </c>
    </row>
    <row r="455" spans="1:18" x14ac:dyDescent="0.25">
      <c r="A455" s="11" t="s">
        <v>39</v>
      </c>
      <c r="D455" s="11" t="s">
        <v>2386</v>
      </c>
      <c r="E455" s="11" t="s">
        <v>94</v>
      </c>
      <c r="F455" s="11" t="s">
        <v>2386</v>
      </c>
      <c r="H455" s="11" t="s">
        <v>1103</v>
      </c>
      <c r="I455" s="11" t="s">
        <v>1104</v>
      </c>
      <c r="J455" s="11" t="s">
        <v>1600</v>
      </c>
      <c r="K455" s="11" t="s">
        <v>136</v>
      </c>
      <c r="L455" s="11" t="s">
        <v>2058</v>
      </c>
      <c r="M455" s="11" t="s">
        <v>2387</v>
      </c>
      <c r="O455" s="11" t="s">
        <v>45</v>
      </c>
      <c r="P455" s="11" t="s">
        <v>46</v>
      </c>
      <c r="Q455" s="11" t="s">
        <v>2059</v>
      </c>
      <c r="R455" s="11" t="s">
        <v>2060</v>
      </c>
    </row>
    <row r="456" spans="1:18" x14ac:dyDescent="0.25">
      <c r="A456" s="11" t="s">
        <v>39</v>
      </c>
      <c r="D456" s="11" t="s">
        <v>2363</v>
      </c>
      <c r="E456" s="11" t="s">
        <v>94</v>
      </c>
      <c r="F456" s="11" t="s">
        <v>2364</v>
      </c>
      <c r="H456" s="11" t="s">
        <v>2016</v>
      </c>
      <c r="I456" s="11" t="s">
        <v>2017</v>
      </c>
      <c r="J456" s="11" t="s">
        <v>45</v>
      </c>
      <c r="K456" s="11" t="s">
        <v>135</v>
      </c>
      <c r="L456" s="11" t="s">
        <v>2061</v>
      </c>
      <c r="M456" s="11" t="s">
        <v>2388</v>
      </c>
      <c r="O456" s="11" t="s">
        <v>45</v>
      </c>
      <c r="P456" s="11" t="s">
        <v>319</v>
      </c>
      <c r="Q456" s="11" t="s">
        <v>2062</v>
      </c>
      <c r="R456" s="11" t="s">
        <v>2063</v>
      </c>
    </row>
    <row r="457" spans="1:18" x14ac:dyDescent="0.25">
      <c r="A457" s="11" t="s">
        <v>39</v>
      </c>
      <c r="D457" s="11" t="s">
        <v>2363</v>
      </c>
      <c r="E457" s="11" t="s">
        <v>94</v>
      </c>
      <c r="F457" s="11" t="s">
        <v>2364</v>
      </c>
      <c r="H457" s="11" t="s">
        <v>2016</v>
      </c>
      <c r="I457" s="11" t="s">
        <v>2017</v>
      </c>
      <c r="J457" s="11" t="s">
        <v>45</v>
      </c>
      <c r="K457" s="11" t="s">
        <v>135</v>
      </c>
      <c r="L457" s="11" t="s">
        <v>2064</v>
      </c>
      <c r="M457" s="11" t="s">
        <v>2389</v>
      </c>
      <c r="O457" s="11" t="s">
        <v>45</v>
      </c>
      <c r="P457" s="11" t="s">
        <v>319</v>
      </c>
      <c r="Q457" s="11" t="s">
        <v>2065</v>
      </c>
      <c r="R457" s="11" t="s">
        <v>2066</v>
      </c>
    </row>
    <row r="458" spans="1:18" x14ac:dyDescent="0.25">
      <c r="A458" s="11" t="s">
        <v>39</v>
      </c>
      <c r="D458" s="11" t="s">
        <v>2198</v>
      </c>
      <c r="E458" s="11" t="s">
        <v>94</v>
      </c>
      <c r="F458" s="11" t="s">
        <v>2198</v>
      </c>
      <c r="H458" s="11" t="s">
        <v>1103</v>
      </c>
      <c r="I458" s="11" t="s">
        <v>1104</v>
      </c>
      <c r="J458" s="11" t="s">
        <v>1586</v>
      </c>
      <c r="K458" s="11" t="s">
        <v>136</v>
      </c>
      <c r="L458" s="11" t="s">
        <v>2067</v>
      </c>
      <c r="M458" s="11" t="s">
        <v>2199</v>
      </c>
      <c r="O458" s="11" t="s">
        <v>45</v>
      </c>
      <c r="P458" s="11" t="s">
        <v>319</v>
      </c>
      <c r="Q458" s="11" t="s">
        <v>1643</v>
      </c>
      <c r="R458" s="11" t="s">
        <v>1644</v>
      </c>
    </row>
    <row r="459" spans="1:18" x14ac:dyDescent="0.25">
      <c r="A459" s="11" t="s">
        <v>39</v>
      </c>
      <c r="D459" s="11" t="s">
        <v>2390</v>
      </c>
      <c r="E459" s="11" t="s">
        <v>94</v>
      </c>
      <c r="F459" s="11" t="s">
        <v>2390</v>
      </c>
      <c r="H459" s="11" t="s">
        <v>1103</v>
      </c>
      <c r="I459" s="11" t="s">
        <v>1104</v>
      </c>
      <c r="J459" s="11" t="s">
        <v>1586</v>
      </c>
      <c r="K459" s="11" t="s">
        <v>136</v>
      </c>
      <c r="L459" s="11" t="s">
        <v>2068</v>
      </c>
      <c r="M459" s="11" t="s">
        <v>2391</v>
      </c>
      <c r="O459" s="11" t="s">
        <v>45</v>
      </c>
      <c r="P459" s="11" t="s">
        <v>319</v>
      </c>
      <c r="Q459" s="11" t="s">
        <v>2069</v>
      </c>
      <c r="R459" s="11" t="s">
        <v>2070</v>
      </c>
    </row>
    <row r="460" spans="1:18" x14ac:dyDescent="0.25">
      <c r="A460" s="11" t="s">
        <v>39</v>
      </c>
      <c r="D460" s="11" t="s">
        <v>2392</v>
      </c>
      <c r="E460" s="11" t="s">
        <v>94</v>
      </c>
      <c r="F460" s="11" t="s">
        <v>2392</v>
      </c>
      <c r="H460" s="11" t="s">
        <v>1103</v>
      </c>
      <c r="I460" s="11" t="s">
        <v>1104</v>
      </c>
      <c r="J460" s="11" t="s">
        <v>1586</v>
      </c>
      <c r="K460" s="11" t="s">
        <v>136</v>
      </c>
      <c r="L460" s="11" t="s">
        <v>2068</v>
      </c>
      <c r="M460" s="11" t="s">
        <v>2393</v>
      </c>
      <c r="O460" s="11" t="s">
        <v>45</v>
      </c>
      <c r="P460" s="11" t="s">
        <v>319</v>
      </c>
      <c r="Q460" s="11" t="s">
        <v>2071</v>
      </c>
      <c r="R460" s="11" t="s">
        <v>2070</v>
      </c>
    </row>
    <row r="461" spans="1:18" x14ac:dyDescent="0.25">
      <c r="A461" s="11" t="s">
        <v>39</v>
      </c>
      <c r="D461" s="11" t="s">
        <v>2224</v>
      </c>
      <c r="E461" s="11" t="s">
        <v>94</v>
      </c>
      <c r="F461" s="11" t="s">
        <v>2224</v>
      </c>
      <c r="H461" s="11" t="s">
        <v>1103</v>
      </c>
      <c r="I461" s="11" t="s">
        <v>1104</v>
      </c>
      <c r="J461" s="11" t="s">
        <v>45</v>
      </c>
      <c r="K461" s="11" t="s">
        <v>135</v>
      </c>
      <c r="L461" s="11" t="s">
        <v>2072</v>
      </c>
      <c r="M461" s="11" t="s">
        <v>2394</v>
      </c>
      <c r="O461" s="11" t="s">
        <v>45</v>
      </c>
      <c r="P461" s="11" t="s">
        <v>319</v>
      </c>
      <c r="Q461" s="11" t="s">
        <v>2073</v>
      </c>
      <c r="R461" s="11" t="s">
        <v>2074</v>
      </c>
    </row>
    <row r="462" spans="1:18" x14ac:dyDescent="0.25">
      <c r="A462" s="11" t="s">
        <v>39</v>
      </c>
      <c r="D462" s="11" t="s">
        <v>2363</v>
      </c>
      <c r="E462" s="11" t="s">
        <v>94</v>
      </c>
      <c r="F462" s="11" t="s">
        <v>2363</v>
      </c>
      <c r="H462" s="11" t="s">
        <v>2016</v>
      </c>
      <c r="I462" s="11" t="s">
        <v>2017</v>
      </c>
      <c r="J462" s="11" t="s">
        <v>45</v>
      </c>
      <c r="K462" s="11" t="s">
        <v>135</v>
      </c>
      <c r="L462" s="11" t="s">
        <v>2064</v>
      </c>
      <c r="M462" s="11" t="s">
        <v>2395</v>
      </c>
      <c r="O462" s="11" t="s">
        <v>45</v>
      </c>
      <c r="P462" s="11" t="s">
        <v>319</v>
      </c>
      <c r="Q462" s="11" t="s">
        <v>2075</v>
      </c>
      <c r="R462" s="11" t="s">
        <v>2066</v>
      </c>
    </row>
    <row r="463" spans="1:18" x14ac:dyDescent="0.25">
      <c r="A463" s="11" t="s">
        <v>39</v>
      </c>
      <c r="D463" s="11" t="s">
        <v>2363</v>
      </c>
      <c r="E463" s="11" t="s">
        <v>94</v>
      </c>
      <c r="F463" s="11" t="s">
        <v>2363</v>
      </c>
      <c r="H463" s="11" t="s">
        <v>2016</v>
      </c>
      <c r="I463" s="11" t="s">
        <v>2017</v>
      </c>
      <c r="J463" s="11" t="s">
        <v>45</v>
      </c>
      <c r="K463" s="11" t="s">
        <v>135</v>
      </c>
      <c r="L463" s="11" t="s">
        <v>2061</v>
      </c>
      <c r="M463" s="11" t="s">
        <v>2396</v>
      </c>
      <c r="O463" s="11" t="s">
        <v>45</v>
      </c>
      <c r="P463" s="11" t="s">
        <v>319</v>
      </c>
      <c r="Q463" s="11" t="s">
        <v>2076</v>
      </c>
      <c r="R463" s="11" t="s">
        <v>2063</v>
      </c>
    </row>
    <row r="464" spans="1:18" x14ac:dyDescent="0.25">
      <c r="A464" s="11" t="s">
        <v>39</v>
      </c>
      <c r="D464" s="11" t="s">
        <v>2363</v>
      </c>
      <c r="E464" s="11" t="s">
        <v>94</v>
      </c>
      <c r="F464" s="11" t="s">
        <v>2363</v>
      </c>
      <c r="H464" s="11" t="s">
        <v>2016</v>
      </c>
      <c r="I464" s="11" t="s">
        <v>2017</v>
      </c>
      <c r="J464" s="11" t="s">
        <v>45</v>
      </c>
      <c r="K464" s="11" t="s">
        <v>135</v>
      </c>
      <c r="L464" s="11" t="s">
        <v>2052</v>
      </c>
      <c r="M464" s="11" t="s">
        <v>2397</v>
      </c>
      <c r="O464" s="11" t="s">
        <v>45</v>
      </c>
      <c r="P464" s="11" t="s">
        <v>319</v>
      </c>
      <c r="Q464" s="11" t="s">
        <v>2077</v>
      </c>
      <c r="R464" s="11" t="s">
        <v>2054</v>
      </c>
    </row>
    <row r="465" spans="1:18" x14ac:dyDescent="0.25">
      <c r="A465" s="11" t="s">
        <v>39</v>
      </c>
      <c r="D465" s="11" t="s">
        <v>2363</v>
      </c>
      <c r="E465" s="11" t="s">
        <v>94</v>
      </c>
      <c r="F465" s="11" t="s">
        <v>2363</v>
      </c>
      <c r="H465" s="11" t="s">
        <v>2016</v>
      </c>
      <c r="I465" s="11" t="s">
        <v>2017</v>
      </c>
      <c r="J465" s="11" t="s">
        <v>45</v>
      </c>
      <c r="K465" s="11" t="s">
        <v>135</v>
      </c>
      <c r="L465" s="11" t="s">
        <v>2055</v>
      </c>
      <c r="M465" s="11" t="s">
        <v>2397</v>
      </c>
      <c r="O465" s="11" t="s">
        <v>45</v>
      </c>
      <c r="P465" s="11" t="s">
        <v>319</v>
      </c>
      <c r="Q465" s="11" t="s">
        <v>2078</v>
      </c>
      <c r="R465" s="11" t="s">
        <v>2057</v>
      </c>
    </row>
    <row r="466" spans="1:18" x14ac:dyDescent="0.25">
      <c r="A466" s="11" t="s">
        <v>39</v>
      </c>
      <c r="D466" s="11" t="s">
        <v>2363</v>
      </c>
      <c r="E466" s="11" t="s">
        <v>94</v>
      </c>
      <c r="F466" s="11" t="s">
        <v>2363</v>
      </c>
      <c r="H466" s="11" t="s">
        <v>2016</v>
      </c>
      <c r="I466" s="11" t="s">
        <v>2017</v>
      </c>
      <c r="J466" s="11" t="s">
        <v>45</v>
      </c>
      <c r="K466" s="11" t="s">
        <v>135</v>
      </c>
      <c r="L466" s="11" t="s">
        <v>2046</v>
      </c>
      <c r="M466" s="11" t="s">
        <v>2398</v>
      </c>
      <c r="O466" s="11" t="s">
        <v>45</v>
      </c>
      <c r="P466" s="11" t="s">
        <v>319</v>
      </c>
      <c r="Q466" s="11" t="s">
        <v>2079</v>
      </c>
      <c r="R466" s="11" t="s">
        <v>2048</v>
      </c>
    </row>
    <row r="467" spans="1:18" x14ac:dyDescent="0.25">
      <c r="A467" s="11" t="s">
        <v>39</v>
      </c>
      <c r="D467" s="11" t="s">
        <v>2363</v>
      </c>
      <c r="E467" s="11" t="s">
        <v>94</v>
      </c>
      <c r="F467" s="11" t="s">
        <v>2363</v>
      </c>
      <c r="H467" s="11" t="s">
        <v>2016</v>
      </c>
      <c r="I467" s="11" t="s">
        <v>2017</v>
      </c>
      <c r="J467" s="11" t="s">
        <v>45</v>
      </c>
      <c r="K467" s="11" t="s">
        <v>135</v>
      </c>
      <c r="L467" s="11" t="s">
        <v>2049</v>
      </c>
      <c r="M467" s="11" t="s">
        <v>2398</v>
      </c>
      <c r="O467" s="11" t="s">
        <v>45</v>
      </c>
      <c r="P467" s="11" t="s">
        <v>319</v>
      </c>
      <c r="Q467" s="11" t="s">
        <v>2080</v>
      </c>
      <c r="R467" s="11" t="s">
        <v>2051</v>
      </c>
    </row>
    <row r="468" spans="1:18" x14ac:dyDescent="0.25">
      <c r="A468" s="11" t="s">
        <v>39</v>
      </c>
      <c r="D468" s="11" t="s">
        <v>2363</v>
      </c>
      <c r="E468" s="11" t="s">
        <v>94</v>
      </c>
      <c r="F468" s="11" t="s">
        <v>2363</v>
      </c>
      <c r="H468" s="11" t="s">
        <v>2016</v>
      </c>
      <c r="I468" s="11" t="s">
        <v>2017</v>
      </c>
      <c r="J468" s="11" t="s">
        <v>45</v>
      </c>
      <c r="K468" s="11" t="s">
        <v>135</v>
      </c>
      <c r="L468" s="11" t="s">
        <v>2043</v>
      </c>
      <c r="M468" s="11" t="s">
        <v>2399</v>
      </c>
      <c r="O468" s="11" t="s">
        <v>45</v>
      </c>
      <c r="P468" s="11" t="s">
        <v>319</v>
      </c>
      <c r="Q468" s="11" t="s">
        <v>2081</v>
      </c>
      <c r="R468" s="11" t="s">
        <v>2045</v>
      </c>
    </row>
    <row r="469" spans="1:18" x14ac:dyDescent="0.25">
      <c r="A469" s="11" t="s">
        <v>39</v>
      </c>
      <c r="D469" s="11" t="s">
        <v>2363</v>
      </c>
      <c r="E469" s="11" t="s">
        <v>94</v>
      </c>
      <c r="F469" s="11" t="s">
        <v>2363</v>
      </c>
      <c r="H469" s="11" t="s">
        <v>2016</v>
      </c>
      <c r="I469" s="11" t="s">
        <v>2017</v>
      </c>
      <c r="J469" s="11" t="s">
        <v>45</v>
      </c>
      <c r="K469" s="11" t="s">
        <v>135</v>
      </c>
      <c r="L469" s="11" t="s">
        <v>2040</v>
      </c>
      <c r="M469" s="11" t="s">
        <v>2400</v>
      </c>
      <c r="O469" s="11" t="s">
        <v>45</v>
      </c>
      <c r="P469" s="11" t="s">
        <v>319</v>
      </c>
      <c r="Q469" s="11" t="s">
        <v>2082</v>
      </c>
      <c r="R469" s="11" t="s">
        <v>2042</v>
      </c>
    </row>
    <row r="470" spans="1:18" x14ac:dyDescent="0.25">
      <c r="A470" s="11" t="s">
        <v>39</v>
      </c>
      <c r="D470" s="11" t="s">
        <v>2401</v>
      </c>
      <c r="E470" s="11" t="s">
        <v>94</v>
      </c>
      <c r="F470" s="11" t="s">
        <v>2401</v>
      </c>
      <c r="H470" s="11" t="s">
        <v>2016</v>
      </c>
      <c r="I470" s="11" t="s">
        <v>2017</v>
      </c>
      <c r="J470" s="11" t="s">
        <v>45</v>
      </c>
      <c r="K470" s="11" t="s">
        <v>135</v>
      </c>
      <c r="M470" s="11" t="s">
        <v>2402</v>
      </c>
      <c r="O470" s="11" t="s">
        <v>45</v>
      </c>
      <c r="P470" s="11" t="s">
        <v>319</v>
      </c>
      <c r="Q470" s="11" t="s">
        <v>2083</v>
      </c>
      <c r="R470" s="11" t="s">
        <v>2033</v>
      </c>
    </row>
    <row r="471" spans="1:18" x14ac:dyDescent="0.25">
      <c r="A471" s="11" t="s">
        <v>39</v>
      </c>
      <c r="D471" s="11" t="s">
        <v>2403</v>
      </c>
      <c r="E471" s="11" t="s">
        <v>94</v>
      </c>
      <c r="F471" s="11" t="s">
        <v>2403</v>
      </c>
      <c r="H471" s="11" t="s">
        <v>2016</v>
      </c>
      <c r="I471" s="11" t="s">
        <v>2017</v>
      </c>
      <c r="J471" s="11" t="s">
        <v>45</v>
      </c>
      <c r="K471" s="11" t="s">
        <v>135</v>
      </c>
      <c r="M471" s="11" t="s">
        <v>2404</v>
      </c>
      <c r="O471" s="11" t="s">
        <v>45</v>
      </c>
      <c r="P471" s="11" t="s">
        <v>319</v>
      </c>
      <c r="Q471" s="11" t="s">
        <v>2084</v>
      </c>
      <c r="R471" s="11" t="s">
        <v>2085</v>
      </c>
    </row>
    <row r="472" spans="1:18" x14ac:dyDescent="0.25">
      <c r="A472" s="11" t="s">
        <v>39</v>
      </c>
      <c r="D472" s="11" t="s">
        <v>2377</v>
      </c>
      <c r="E472" s="11" t="s">
        <v>94</v>
      </c>
      <c r="F472" s="11" t="s">
        <v>2377</v>
      </c>
      <c r="H472" s="11" t="s">
        <v>2016</v>
      </c>
      <c r="I472" s="11" t="s">
        <v>2017</v>
      </c>
      <c r="J472" s="11" t="s">
        <v>45</v>
      </c>
      <c r="K472" s="11" t="s">
        <v>135</v>
      </c>
      <c r="L472" s="11" t="s">
        <v>2086</v>
      </c>
      <c r="M472" s="11" t="s">
        <v>2405</v>
      </c>
      <c r="O472" s="11" t="s">
        <v>45</v>
      </c>
      <c r="P472" s="11" t="s">
        <v>319</v>
      </c>
      <c r="Q472" s="11" t="s">
        <v>2087</v>
      </c>
      <c r="R472" s="11" t="s">
        <v>2088</v>
      </c>
    </row>
    <row r="473" spans="1:18" x14ac:dyDescent="0.25">
      <c r="A473" s="11" t="s">
        <v>39</v>
      </c>
      <c r="D473" s="11" t="s">
        <v>2363</v>
      </c>
      <c r="E473" s="11" t="s">
        <v>94</v>
      </c>
      <c r="F473" s="11" t="s">
        <v>2363</v>
      </c>
      <c r="H473" s="11" t="s">
        <v>2016</v>
      </c>
      <c r="I473" s="11" t="s">
        <v>2017</v>
      </c>
      <c r="J473" s="11" t="s">
        <v>45</v>
      </c>
      <c r="K473" s="11" t="s">
        <v>135</v>
      </c>
      <c r="L473" s="11" t="s">
        <v>2037</v>
      </c>
      <c r="M473" s="11" t="s">
        <v>2406</v>
      </c>
      <c r="O473" s="11" t="s">
        <v>45</v>
      </c>
      <c r="P473" s="11" t="s">
        <v>319</v>
      </c>
      <c r="Q473" s="11" t="s">
        <v>2089</v>
      </c>
      <c r="R473" s="11" t="s">
        <v>2039</v>
      </c>
    </row>
    <row r="474" spans="1:18" x14ac:dyDescent="0.25">
      <c r="A474" s="11" t="s">
        <v>39</v>
      </c>
      <c r="D474" s="11" t="s">
        <v>2363</v>
      </c>
      <c r="E474" s="11" t="s">
        <v>94</v>
      </c>
      <c r="F474" s="11" t="s">
        <v>2363</v>
      </c>
      <c r="H474" s="11" t="s">
        <v>2016</v>
      </c>
      <c r="I474" s="11" t="s">
        <v>2017</v>
      </c>
      <c r="J474" s="11" t="s">
        <v>45</v>
      </c>
      <c r="K474" s="11" t="s">
        <v>135</v>
      </c>
      <c r="L474" s="11" t="s">
        <v>2018</v>
      </c>
      <c r="M474" s="11" t="s">
        <v>2407</v>
      </c>
      <c r="O474" s="11" t="s">
        <v>45</v>
      </c>
      <c r="P474" s="11" t="s">
        <v>319</v>
      </c>
      <c r="Q474" s="11" t="s">
        <v>2090</v>
      </c>
      <c r="R474" s="11" t="s">
        <v>2020</v>
      </c>
    </row>
    <row r="475" spans="1:18" x14ac:dyDescent="0.25">
      <c r="A475" s="11" t="s">
        <v>39</v>
      </c>
      <c r="D475" s="11" t="s">
        <v>2363</v>
      </c>
      <c r="E475" s="11" t="s">
        <v>94</v>
      </c>
      <c r="F475" s="11" t="s">
        <v>2363</v>
      </c>
      <c r="H475" s="11" t="s">
        <v>2016</v>
      </c>
      <c r="I475" s="11" t="s">
        <v>2017</v>
      </c>
      <c r="J475" s="11" t="s">
        <v>45</v>
      </c>
      <c r="K475" s="11" t="s">
        <v>135</v>
      </c>
      <c r="L475" s="11" t="s">
        <v>2018</v>
      </c>
      <c r="M475" s="11" t="s">
        <v>2408</v>
      </c>
      <c r="O475" s="11" t="s">
        <v>45</v>
      </c>
      <c r="P475" s="11" t="s">
        <v>319</v>
      </c>
      <c r="Q475" s="11" t="s">
        <v>2091</v>
      </c>
      <c r="R475" s="11" t="s">
        <v>2020</v>
      </c>
    </row>
    <row r="476" spans="1:18" x14ac:dyDescent="0.25">
      <c r="A476" s="11" t="s">
        <v>39</v>
      </c>
      <c r="D476" s="11" t="s">
        <v>2409</v>
      </c>
      <c r="E476" s="11" t="s">
        <v>94</v>
      </c>
      <c r="F476" s="11" t="s">
        <v>2410</v>
      </c>
      <c r="H476" s="11" t="s">
        <v>2092</v>
      </c>
      <c r="I476" s="11" t="s">
        <v>2093</v>
      </c>
      <c r="J476" s="11" t="s">
        <v>45</v>
      </c>
      <c r="K476" s="11" t="s">
        <v>135</v>
      </c>
      <c r="L476" s="11" t="s">
        <v>2094</v>
      </c>
      <c r="M476" s="11" t="s">
        <v>2411</v>
      </c>
      <c r="O476" s="11" t="s">
        <v>45</v>
      </c>
      <c r="P476" s="11" t="s">
        <v>319</v>
      </c>
      <c r="Q476" s="11" t="s">
        <v>2095</v>
      </c>
      <c r="R476" s="11" t="s">
        <v>2096</v>
      </c>
    </row>
    <row r="477" spans="1:18" x14ac:dyDescent="0.25">
      <c r="A477" s="11" t="s">
        <v>39</v>
      </c>
      <c r="D477" s="11" t="s">
        <v>2412</v>
      </c>
      <c r="E477" s="11" t="s">
        <v>94</v>
      </c>
      <c r="F477" s="11" t="s">
        <v>2413</v>
      </c>
      <c r="H477" s="11" t="s">
        <v>2097</v>
      </c>
      <c r="I477" s="11" t="s">
        <v>2098</v>
      </c>
      <c r="J477" s="11" t="s">
        <v>45</v>
      </c>
      <c r="K477" s="11" t="s">
        <v>135</v>
      </c>
      <c r="L477" s="11" t="s">
        <v>2099</v>
      </c>
      <c r="M477" s="11" t="s">
        <v>2414</v>
      </c>
      <c r="O477" s="11" t="s">
        <v>45</v>
      </c>
      <c r="P477" s="11" t="s">
        <v>319</v>
      </c>
      <c r="Q477" s="11" t="s">
        <v>2100</v>
      </c>
      <c r="R477" s="11" t="s">
        <v>2101</v>
      </c>
    </row>
    <row r="478" spans="1:18" x14ac:dyDescent="0.25">
      <c r="A478" s="11" t="s">
        <v>39</v>
      </c>
      <c r="D478" s="11" t="s">
        <v>94</v>
      </c>
      <c r="E478" s="11" t="s">
        <v>94</v>
      </c>
      <c r="F478" s="11" t="s">
        <v>1220</v>
      </c>
      <c r="H478" s="11" t="s">
        <v>1108</v>
      </c>
      <c r="I478" s="11" t="s">
        <v>1109</v>
      </c>
      <c r="J478" s="11" t="s">
        <v>9</v>
      </c>
      <c r="K478" s="11" t="s">
        <v>166</v>
      </c>
      <c r="L478" s="11" t="s">
        <v>1110</v>
      </c>
      <c r="M478" s="11" t="s">
        <v>1548</v>
      </c>
      <c r="O478" s="11" t="s">
        <v>45</v>
      </c>
      <c r="P478" s="11" t="s">
        <v>46</v>
      </c>
      <c r="Q478" s="11" t="s">
        <v>1111</v>
      </c>
      <c r="R478" s="11" t="s">
        <v>1112</v>
      </c>
    </row>
    <row r="479" spans="1:18" x14ac:dyDescent="0.25">
      <c r="A479" s="11" t="s">
        <v>39</v>
      </c>
      <c r="D479" s="11" t="s">
        <v>1438</v>
      </c>
      <c r="E479" s="11" t="s">
        <v>94</v>
      </c>
      <c r="F479" s="11" t="s">
        <v>1220</v>
      </c>
      <c r="H479" s="11" t="s">
        <v>1113</v>
      </c>
      <c r="I479" s="11" t="s">
        <v>148</v>
      </c>
      <c r="J479" s="11" t="s">
        <v>9</v>
      </c>
      <c r="K479" s="11" t="s">
        <v>136</v>
      </c>
      <c r="L479" s="11" t="s">
        <v>1114</v>
      </c>
      <c r="M479" s="11" t="s">
        <v>1549</v>
      </c>
      <c r="O479" s="11" t="s">
        <v>45</v>
      </c>
      <c r="P479" s="11" t="s">
        <v>46</v>
      </c>
      <c r="Q479" s="11" t="s">
        <v>1115</v>
      </c>
      <c r="R479" s="11" t="s">
        <v>1116</v>
      </c>
    </row>
    <row r="480" spans="1:18" x14ac:dyDescent="0.25">
      <c r="A480" s="11" t="s">
        <v>39</v>
      </c>
      <c r="D480" s="11" t="s">
        <v>1307</v>
      </c>
      <c r="E480" s="11" t="s">
        <v>94</v>
      </c>
      <c r="F480" s="11" t="s">
        <v>1220</v>
      </c>
      <c r="H480" s="11" t="s">
        <v>1117</v>
      </c>
      <c r="I480" s="11" t="s">
        <v>1118</v>
      </c>
      <c r="J480" s="11" t="s">
        <v>9</v>
      </c>
      <c r="K480" s="11" t="s">
        <v>136</v>
      </c>
      <c r="L480" s="11" t="s">
        <v>1119</v>
      </c>
      <c r="M480" s="11" t="s">
        <v>1550</v>
      </c>
      <c r="O480" s="11" t="s">
        <v>45</v>
      </c>
      <c r="P480" s="11" t="s">
        <v>46</v>
      </c>
      <c r="Q480" s="11" t="s">
        <v>1120</v>
      </c>
      <c r="R480" s="11" t="s">
        <v>1121</v>
      </c>
    </row>
    <row r="481" spans="1:18" x14ac:dyDescent="0.25">
      <c r="A481" s="11" t="s">
        <v>39</v>
      </c>
      <c r="D481" s="11" t="s">
        <v>1408</v>
      </c>
      <c r="E481" s="11" t="s">
        <v>94</v>
      </c>
      <c r="F481" s="11" t="s">
        <v>1220</v>
      </c>
      <c r="H481" s="11" t="s">
        <v>1122</v>
      </c>
      <c r="I481" s="11" t="s">
        <v>1123</v>
      </c>
      <c r="J481" s="11" t="s">
        <v>9</v>
      </c>
      <c r="K481" s="11" t="s">
        <v>136</v>
      </c>
      <c r="L481" s="11" t="s">
        <v>1124</v>
      </c>
      <c r="M481" s="11" t="s">
        <v>1551</v>
      </c>
      <c r="O481" s="11" t="s">
        <v>45</v>
      </c>
      <c r="P481" s="11" t="s">
        <v>46</v>
      </c>
      <c r="Q481" s="11" t="s">
        <v>1125</v>
      </c>
      <c r="R481" s="11" t="s">
        <v>1126</v>
      </c>
    </row>
    <row r="482" spans="1:18" x14ac:dyDescent="0.25">
      <c r="A482" s="11" t="s">
        <v>39</v>
      </c>
      <c r="D482" s="11" t="s">
        <v>1389</v>
      </c>
      <c r="E482" s="11" t="s">
        <v>94</v>
      </c>
      <c r="F482" s="11" t="s">
        <v>89</v>
      </c>
      <c r="H482" s="11" t="s">
        <v>1127</v>
      </c>
      <c r="I482" s="11" t="s">
        <v>1128</v>
      </c>
      <c r="J482" s="11" t="s">
        <v>9</v>
      </c>
      <c r="K482" s="11" t="s">
        <v>166</v>
      </c>
      <c r="L482" s="11" t="s">
        <v>1129</v>
      </c>
      <c r="M482" s="11" t="s">
        <v>1552</v>
      </c>
      <c r="O482" s="11" t="s">
        <v>45</v>
      </c>
      <c r="P482" s="11" t="s">
        <v>69</v>
      </c>
      <c r="Q482" s="11" t="s">
        <v>1130</v>
      </c>
      <c r="R482" s="11" t="s">
        <v>1131</v>
      </c>
    </row>
    <row r="483" spans="1:18" x14ac:dyDescent="0.25">
      <c r="A483" s="11" t="s">
        <v>39</v>
      </c>
      <c r="D483" s="11" t="s">
        <v>94</v>
      </c>
      <c r="E483" s="11" t="s">
        <v>94</v>
      </c>
      <c r="F483" s="11" t="s">
        <v>84</v>
      </c>
      <c r="H483" s="11" t="s">
        <v>1132</v>
      </c>
      <c r="I483" s="11" t="s">
        <v>1133</v>
      </c>
      <c r="J483" s="11" t="s">
        <v>9</v>
      </c>
      <c r="K483" s="11" t="s">
        <v>166</v>
      </c>
      <c r="L483" s="11" t="s">
        <v>1134</v>
      </c>
      <c r="M483" s="11" t="s">
        <v>1553</v>
      </c>
      <c r="O483" s="11" t="s">
        <v>45</v>
      </c>
      <c r="P483" s="11" t="s">
        <v>69</v>
      </c>
      <c r="Q483" s="11" t="s">
        <v>1135</v>
      </c>
      <c r="R483" s="11" t="s">
        <v>1136</v>
      </c>
    </row>
    <row r="484" spans="1:18" x14ac:dyDescent="0.25">
      <c r="A484" s="11" t="s">
        <v>39</v>
      </c>
      <c r="D484" s="11" t="s">
        <v>1554</v>
      </c>
      <c r="E484" s="11" t="s">
        <v>94</v>
      </c>
      <c r="F484" s="11" t="s">
        <v>1220</v>
      </c>
      <c r="H484" s="11" t="s">
        <v>1137</v>
      </c>
      <c r="I484" s="11" t="s">
        <v>1138</v>
      </c>
      <c r="J484" s="11" t="s">
        <v>9</v>
      </c>
      <c r="K484" s="11" t="s">
        <v>166</v>
      </c>
      <c r="L484" s="11" t="s">
        <v>1139</v>
      </c>
      <c r="M484" s="11" t="s">
        <v>1555</v>
      </c>
      <c r="O484" s="11" t="s">
        <v>45</v>
      </c>
      <c r="P484" s="11" t="s">
        <v>46</v>
      </c>
      <c r="Q484" s="11" t="s">
        <v>1140</v>
      </c>
      <c r="R484" s="11" t="s">
        <v>1141</v>
      </c>
    </row>
    <row r="485" spans="1:18" x14ac:dyDescent="0.25">
      <c r="A485" s="11" t="s">
        <v>39</v>
      </c>
      <c r="D485" s="11" t="s">
        <v>1554</v>
      </c>
      <c r="E485" s="11" t="s">
        <v>94</v>
      </c>
      <c r="F485" s="11" t="s">
        <v>1220</v>
      </c>
      <c r="H485" s="11" t="s">
        <v>1142</v>
      </c>
      <c r="I485" s="11" t="s">
        <v>1143</v>
      </c>
      <c r="J485" s="11" t="s">
        <v>9</v>
      </c>
      <c r="K485" s="11" t="s">
        <v>136</v>
      </c>
      <c r="L485" s="11" t="s">
        <v>1144</v>
      </c>
      <c r="M485" s="11" t="s">
        <v>1556</v>
      </c>
      <c r="O485" s="11" t="s">
        <v>45</v>
      </c>
      <c r="P485" s="11" t="s">
        <v>46</v>
      </c>
      <c r="Q485" s="11" t="s">
        <v>1145</v>
      </c>
      <c r="R485" s="11" t="s">
        <v>1146</v>
      </c>
    </row>
    <row r="486" spans="1:18" x14ac:dyDescent="0.25">
      <c r="A486" s="11" t="s">
        <v>39</v>
      </c>
      <c r="D486" s="11" t="s">
        <v>94</v>
      </c>
      <c r="E486" s="11" t="s">
        <v>94</v>
      </c>
      <c r="F486" s="11" t="s">
        <v>1220</v>
      </c>
      <c r="H486" s="11" t="s">
        <v>1147</v>
      </c>
      <c r="I486" s="11" t="s">
        <v>1148</v>
      </c>
      <c r="J486" s="11" t="s">
        <v>9</v>
      </c>
      <c r="K486" s="11" t="s">
        <v>136</v>
      </c>
      <c r="L486" s="11" t="s">
        <v>1149</v>
      </c>
      <c r="M486" s="11" t="s">
        <v>1557</v>
      </c>
      <c r="O486" s="11" t="s">
        <v>45</v>
      </c>
      <c r="P486" s="11" t="s">
        <v>46</v>
      </c>
      <c r="Q486" s="11" t="s">
        <v>1150</v>
      </c>
      <c r="R486" s="11" t="s">
        <v>1151</v>
      </c>
    </row>
    <row r="487" spans="1:18" x14ac:dyDescent="0.25">
      <c r="A487" s="11" t="s">
        <v>39</v>
      </c>
      <c r="D487" s="11" t="s">
        <v>94</v>
      </c>
      <c r="E487" s="11" t="s">
        <v>94</v>
      </c>
      <c r="F487" s="11" t="s">
        <v>1220</v>
      </c>
      <c r="H487" s="11" t="s">
        <v>1152</v>
      </c>
      <c r="I487" s="11" t="s">
        <v>1153</v>
      </c>
      <c r="J487" s="11" t="s">
        <v>9</v>
      </c>
      <c r="K487" s="11" t="s">
        <v>136</v>
      </c>
      <c r="L487" s="11" t="s">
        <v>1154</v>
      </c>
      <c r="M487" s="11" t="s">
        <v>1558</v>
      </c>
      <c r="O487" s="11" t="s">
        <v>45</v>
      </c>
      <c r="P487" s="11" t="s">
        <v>46</v>
      </c>
      <c r="Q487" s="11" t="s">
        <v>1155</v>
      </c>
      <c r="R487" s="11" t="s">
        <v>1156</v>
      </c>
    </row>
    <row r="488" spans="1:18" x14ac:dyDescent="0.25">
      <c r="A488" s="11" t="s">
        <v>39</v>
      </c>
      <c r="D488" s="11" t="s">
        <v>1438</v>
      </c>
      <c r="E488" s="11" t="s">
        <v>94</v>
      </c>
      <c r="F488" s="11" t="s">
        <v>1220</v>
      </c>
      <c r="H488" s="11" t="s">
        <v>1157</v>
      </c>
      <c r="I488" s="11" t="s">
        <v>1158</v>
      </c>
      <c r="J488" s="11" t="s">
        <v>9</v>
      </c>
      <c r="K488" s="11" t="s">
        <v>136</v>
      </c>
      <c r="L488" s="11" t="s">
        <v>1159</v>
      </c>
      <c r="M488" s="11" t="s">
        <v>1559</v>
      </c>
      <c r="O488" s="11" t="s">
        <v>45</v>
      </c>
      <c r="P488" s="11" t="s">
        <v>46</v>
      </c>
      <c r="Q488" s="11" t="s">
        <v>1160</v>
      </c>
      <c r="R488" s="11" t="s">
        <v>1161</v>
      </c>
    </row>
    <row r="489" spans="1:18" x14ac:dyDescent="0.25">
      <c r="A489" s="11" t="s">
        <v>39</v>
      </c>
      <c r="D489" s="11" t="s">
        <v>94</v>
      </c>
      <c r="E489" s="11" t="s">
        <v>94</v>
      </c>
      <c r="F489" s="11" t="s">
        <v>1220</v>
      </c>
      <c r="H489" s="11" t="s">
        <v>1152</v>
      </c>
      <c r="I489" s="11" t="s">
        <v>1153</v>
      </c>
      <c r="J489" s="11" t="s">
        <v>9</v>
      </c>
      <c r="K489" s="11" t="s">
        <v>136</v>
      </c>
      <c r="L489" s="11" t="s">
        <v>1162</v>
      </c>
      <c r="M489" s="11" t="s">
        <v>1560</v>
      </c>
      <c r="O489" s="11" t="s">
        <v>45</v>
      </c>
      <c r="P489" s="11" t="s">
        <v>46</v>
      </c>
      <c r="Q489" s="11" t="s">
        <v>1163</v>
      </c>
      <c r="R489" s="11" t="s">
        <v>1164</v>
      </c>
    </row>
    <row r="490" spans="1:18" x14ac:dyDescent="0.25">
      <c r="A490" s="11" t="s">
        <v>39</v>
      </c>
      <c r="D490" s="11" t="s">
        <v>1561</v>
      </c>
      <c r="E490" s="11" t="s">
        <v>94</v>
      </c>
      <c r="F490" s="11" t="s">
        <v>1562</v>
      </c>
      <c r="H490" s="11" t="s">
        <v>1165</v>
      </c>
      <c r="I490" s="11" t="s">
        <v>1166</v>
      </c>
      <c r="J490" s="11" t="s">
        <v>9</v>
      </c>
      <c r="K490" s="11" t="s">
        <v>135</v>
      </c>
      <c r="L490" s="11" t="s">
        <v>1167</v>
      </c>
      <c r="M490" s="11" t="s">
        <v>1563</v>
      </c>
      <c r="O490" s="11" t="s">
        <v>45</v>
      </c>
      <c r="P490" s="11" t="s">
        <v>69</v>
      </c>
      <c r="Q490" s="11" t="s">
        <v>1168</v>
      </c>
      <c r="R490" s="11" t="s">
        <v>1169</v>
      </c>
    </row>
    <row r="491" spans="1:18" x14ac:dyDescent="0.25">
      <c r="A491" s="11" t="s">
        <v>39</v>
      </c>
      <c r="D491" s="11" t="s">
        <v>1305</v>
      </c>
      <c r="E491" s="11" t="s">
        <v>94</v>
      </c>
      <c r="F491" s="11" t="s">
        <v>1220</v>
      </c>
      <c r="H491" s="11" t="s">
        <v>1170</v>
      </c>
      <c r="I491" s="11" t="s">
        <v>1171</v>
      </c>
      <c r="J491" s="11" t="s">
        <v>9</v>
      </c>
      <c r="K491" s="11" t="s">
        <v>136</v>
      </c>
      <c r="L491" s="11" t="s">
        <v>1172</v>
      </c>
      <c r="M491" s="11" t="s">
        <v>1564</v>
      </c>
      <c r="O491" s="11" t="s">
        <v>45</v>
      </c>
      <c r="P491" s="11" t="s">
        <v>46</v>
      </c>
      <c r="Q491" s="11" t="s">
        <v>1173</v>
      </c>
      <c r="R491" s="11" t="s">
        <v>1174</v>
      </c>
    </row>
    <row r="492" spans="1:18" x14ac:dyDescent="0.25">
      <c r="A492" s="11" t="s">
        <v>39</v>
      </c>
      <c r="D492" s="11" t="s">
        <v>99</v>
      </c>
      <c r="E492" s="11" t="s">
        <v>94</v>
      </c>
      <c r="F492" s="11" t="s">
        <v>90</v>
      </c>
      <c r="H492" s="11" t="s">
        <v>1152</v>
      </c>
      <c r="I492" s="11" t="s">
        <v>1153</v>
      </c>
      <c r="J492" s="11" t="s">
        <v>9</v>
      </c>
      <c r="K492" s="11" t="s">
        <v>166</v>
      </c>
      <c r="L492" s="11" t="s">
        <v>1175</v>
      </c>
      <c r="M492" s="11" t="s">
        <v>1565</v>
      </c>
      <c r="O492" s="11" t="s">
        <v>45</v>
      </c>
      <c r="P492" s="11" t="s">
        <v>46</v>
      </c>
      <c r="Q492" s="11" t="s">
        <v>1176</v>
      </c>
      <c r="R492" s="11" t="s">
        <v>1177</v>
      </c>
    </row>
    <row r="493" spans="1:18" x14ac:dyDescent="0.25">
      <c r="A493" s="11" t="s">
        <v>39</v>
      </c>
      <c r="D493" s="11" t="s">
        <v>1561</v>
      </c>
      <c r="E493" s="11" t="s">
        <v>94</v>
      </c>
      <c r="F493" s="11" t="s">
        <v>1562</v>
      </c>
      <c r="H493" s="11" t="s">
        <v>1165</v>
      </c>
      <c r="I493" s="11" t="s">
        <v>1166</v>
      </c>
      <c r="J493" s="11" t="s">
        <v>9</v>
      </c>
      <c r="K493" s="11" t="s">
        <v>135</v>
      </c>
      <c r="L493" s="11" t="s">
        <v>1167</v>
      </c>
      <c r="M493" s="11" t="s">
        <v>1566</v>
      </c>
      <c r="O493" s="11" t="s">
        <v>45</v>
      </c>
      <c r="P493" s="11" t="s">
        <v>69</v>
      </c>
      <c r="Q493" s="11" t="s">
        <v>1178</v>
      </c>
      <c r="R493" s="11" t="s">
        <v>1179</v>
      </c>
    </row>
    <row r="494" spans="1:18" x14ac:dyDescent="0.25">
      <c r="A494" s="11" t="s">
        <v>39</v>
      </c>
      <c r="D494" s="11" t="s">
        <v>94</v>
      </c>
      <c r="E494" s="11" t="s">
        <v>94</v>
      </c>
      <c r="F494" s="11" t="s">
        <v>84</v>
      </c>
      <c r="H494" s="11" t="s">
        <v>1152</v>
      </c>
      <c r="I494" s="11" t="s">
        <v>1153</v>
      </c>
      <c r="J494" s="11" t="s">
        <v>9</v>
      </c>
      <c r="K494" s="11" t="s">
        <v>136</v>
      </c>
      <c r="L494" s="11" t="s">
        <v>1180</v>
      </c>
      <c r="M494" s="11" t="s">
        <v>1567</v>
      </c>
      <c r="O494" s="11" t="s">
        <v>45</v>
      </c>
      <c r="P494" s="11" t="s">
        <v>69</v>
      </c>
      <c r="Q494" s="11" t="s">
        <v>1181</v>
      </c>
      <c r="R494" s="11" t="s">
        <v>1182</v>
      </c>
    </row>
    <row r="495" spans="1:18" x14ac:dyDescent="0.25">
      <c r="A495" s="11" t="s">
        <v>39</v>
      </c>
      <c r="D495" s="11" t="s">
        <v>1307</v>
      </c>
      <c r="E495" s="11" t="s">
        <v>94</v>
      </c>
      <c r="F495" s="11" t="s">
        <v>1220</v>
      </c>
      <c r="H495" s="11" t="s">
        <v>1183</v>
      </c>
      <c r="I495" s="11" t="s">
        <v>1184</v>
      </c>
      <c r="J495" s="11" t="s">
        <v>9</v>
      </c>
      <c r="K495" s="11" t="s">
        <v>136</v>
      </c>
      <c r="L495" s="11" t="s">
        <v>1185</v>
      </c>
      <c r="M495" s="11" t="s">
        <v>1568</v>
      </c>
      <c r="O495" s="11" t="s">
        <v>45</v>
      </c>
      <c r="P495" s="11" t="s">
        <v>46</v>
      </c>
      <c r="Q495" s="11" t="s">
        <v>1186</v>
      </c>
      <c r="R495" s="11" t="s">
        <v>1187</v>
      </c>
    </row>
    <row r="496" spans="1:18" x14ac:dyDescent="0.25">
      <c r="A496" s="11" t="s">
        <v>39</v>
      </c>
      <c r="D496" s="11" t="s">
        <v>94</v>
      </c>
      <c r="E496" s="11" t="s">
        <v>94</v>
      </c>
      <c r="F496" s="11" t="s">
        <v>1220</v>
      </c>
      <c r="H496" s="11" t="s">
        <v>1132</v>
      </c>
      <c r="I496" s="11" t="s">
        <v>1133</v>
      </c>
      <c r="J496" s="11" t="s">
        <v>9</v>
      </c>
      <c r="K496" s="11" t="s">
        <v>166</v>
      </c>
      <c r="L496" s="11" t="s">
        <v>1188</v>
      </c>
      <c r="M496" s="11" t="s">
        <v>1569</v>
      </c>
      <c r="O496" s="11" t="s">
        <v>45</v>
      </c>
      <c r="P496" s="11" t="s">
        <v>46</v>
      </c>
      <c r="Q496" s="11" t="s">
        <v>1189</v>
      </c>
      <c r="R496" s="11" t="s">
        <v>1190</v>
      </c>
    </row>
    <row r="497" spans="1:18" x14ac:dyDescent="0.25">
      <c r="A497" s="11" t="s">
        <v>39</v>
      </c>
      <c r="D497" s="11" t="s">
        <v>1570</v>
      </c>
      <c r="E497" s="11" t="s">
        <v>94</v>
      </c>
      <c r="F497" s="11" t="s">
        <v>1570</v>
      </c>
      <c r="H497" s="11" t="s">
        <v>1191</v>
      </c>
      <c r="I497" s="11" t="s">
        <v>1192</v>
      </c>
      <c r="J497" s="11" t="s">
        <v>9</v>
      </c>
      <c r="K497" s="11" t="s">
        <v>166</v>
      </c>
      <c r="L497" s="11" t="s">
        <v>1193</v>
      </c>
      <c r="M497" s="11" t="s">
        <v>1571</v>
      </c>
      <c r="O497" s="11" t="s">
        <v>45</v>
      </c>
      <c r="P497" s="11" t="s">
        <v>46</v>
      </c>
      <c r="Q497" s="11" t="s">
        <v>1194</v>
      </c>
      <c r="R497" s="11" t="s">
        <v>1195</v>
      </c>
    </row>
    <row r="498" spans="1:18" x14ac:dyDescent="0.25">
      <c r="A498" s="11" t="s">
        <v>39</v>
      </c>
      <c r="D498" s="11" t="s">
        <v>94</v>
      </c>
      <c r="E498" s="11" t="s">
        <v>94</v>
      </c>
      <c r="F498" s="11" t="s">
        <v>1220</v>
      </c>
      <c r="H498" s="11" t="s">
        <v>1132</v>
      </c>
      <c r="I498" s="11" t="s">
        <v>1133</v>
      </c>
      <c r="J498" s="11" t="s">
        <v>9</v>
      </c>
      <c r="K498" s="11" t="s">
        <v>166</v>
      </c>
      <c r="L498" s="11" t="s">
        <v>1196</v>
      </c>
      <c r="M498" s="11" t="s">
        <v>1572</v>
      </c>
      <c r="O498" s="11" t="s">
        <v>45</v>
      </c>
      <c r="P498" s="11" t="s">
        <v>46</v>
      </c>
      <c r="Q498" s="11" t="s">
        <v>1197</v>
      </c>
      <c r="R498" s="11" t="s">
        <v>1198</v>
      </c>
    </row>
    <row r="499" spans="1:18" x14ac:dyDescent="0.25">
      <c r="A499" s="11" t="s">
        <v>39</v>
      </c>
      <c r="D499" s="11" t="s">
        <v>1318</v>
      </c>
      <c r="E499" s="11" t="s">
        <v>94</v>
      </c>
      <c r="F499" s="11" t="s">
        <v>1220</v>
      </c>
      <c r="H499" s="11" t="s">
        <v>1199</v>
      </c>
      <c r="I499" s="11" t="s">
        <v>755</v>
      </c>
      <c r="J499" s="11" t="s">
        <v>9</v>
      </c>
      <c r="K499" s="11" t="s">
        <v>166</v>
      </c>
      <c r="L499" s="11" t="s">
        <v>1200</v>
      </c>
      <c r="M499" s="11" t="s">
        <v>1573</v>
      </c>
      <c r="O499" s="11" t="s">
        <v>45</v>
      </c>
      <c r="P499" s="11" t="s">
        <v>46</v>
      </c>
      <c r="Q499" s="11" t="s">
        <v>1201</v>
      </c>
      <c r="R499" s="11" t="s">
        <v>1202</v>
      </c>
    </row>
    <row r="500" spans="1:18" x14ac:dyDescent="0.25">
      <c r="A500" s="11" t="s">
        <v>39</v>
      </c>
      <c r="D500" s="11" t="s">
        <v>94</v>
      </c>
      <c r="E500" s="11" t="s">
        <v>94</v>
      </c>
      <c r="F500" s="11" t="s">
        <v>1220</v>
      </c>
      <c r="H500" s="11" t="s">
        <v>1132</v>
      </c>
      <c r="I500" s="11" t="s">
        <v>1133</v>
      </c>
      <c r="J500" s="11" t="s">
        <v>9</v>
      </c>
      <c r="K500" s="11" t="s">
        <v>166</v>
      </c>
      <c r="L500" s="11" t="s">
        <v>1203</v>
      </c>
      <c r="M500" s="11" t="s">
        <v>1574</v>
      </c>
      <c r="O500" s="11" t="s">
        <v>45</v>
      </c>
      <c r="P500" s="11" t="s">
        <v>46</v>
      </c>
      <c r="Q500" s="11" t="s">
        <v>1204</v>
      </c>
      <c r="R500" s="11" t="s">
        <v>1205</v>
      </c>
    </row>
    <row r="501" spans="1:18" x14ac:dyDescent="0.25">
      <c r="A501" s="11" t="s">
        <v>39</v>
      </c>
      <c r="D501" s="11" t="s">
        <v>94</v>
      </c>
      <c r="E501" s="11" t="s">
        <v>94</v>
      </c>
      <c r="F501" s="11" t="s">
        <v>1220</v>
      </c>
      <c r="H501" s="11" t="s">
        <v>1206</v>
      </c>
      <c r="I501" s="11" t="s">
        <v>1207</v>
      </c>
      <c r="J501" s="11" t="s">
        <v>9</v>
      </c>
      <c r="K501" s="11" t="s">
        <v>136</v>
      </c>
      <c r="L501" s="11" t="s">
        <v>1208</v>
      </c>
      <c r="M501" s="11" t="s">
        <v>1575</v>
      </c>
      <c r="O501" s="11" t="s">
        <v>45</v>
      </c>
      <c r="P501" s="11" t="s">
        <v>46</v>
      </c>
      <c r="Q501" s="11" t="s">
        <v>1209</v>
      </c>
      <c r="R501" s="11" t="s">
        <v>1210</v>
      </c>
    </row>
    <row r="502" spans="1:18" x14ac:dyDescent="0.25">
      <c r="A502" s="11" t="s">
        <v>39</v>
      </c>
      <c r="D502" s="11" t="s">
        <v>1508</v>
      </c>
      <c r="E502" s="11" t="s">
        <v>94</v>
      </c>
      <c r="F502" s="11" t="s">
        <v>1576</v>
      </c>
      <c r="H502" s="11" t="s">
        <v>1165</v>
      </c>
      <c r="I502" s="11" t="s">
        <v>1166</v>
      </c>
      <c r="J502" s="11" t="s">
        <v>9</v>
      </c>
      <c r="K502" s="11" t="s">
        <v>135</v>
      </c>
      <c r="L502" s="11" t="s">
        <v>1211</v>
      </c>
      <c r="M502" s="11" t="s">
        <v>1577</v>
      </c>
      <c r="O502" s="11" t="s">
        <v>45</v>
      </c>
      <c r="P502" s="11" t="s">
        <v>69</v>
      </c>
      <c r="Q502" s="11" t="s">
        <v>1212</v>
      </c>
      <c r="R502" s="11" t="s">
        <v>1213</v>
      </c>
    </row>
    <row r="503" spans="1:18" x14ac:dyDescent="0.25">
      <c r="A503" s="11" t="s">
        <v>39</v>
      </c>
      <c r="D503" s="11" t="s">
        <v>99</v>
      </c>
      <c r="E503" s="11" t="s">
        <v>94</v>
      </c>
      <c r="F503" s="11" t="s">
        <v>94</v>
      </c>
      <c r="H503" s="11" t="s">
        <v>1132</v>
      </c>
      <c r="I503" s="11" t="s">
        <v>1133</v>
      </c>
      <c r="J503" s="11" t="s">
        <v>9</v>
      </c>
      <c r="K503" s="11" t="s">
        <v>166</v>
      </c>
      <c r="L503" s="11" t="s">
        <v>1214</v>
      </c>
      <c r="M503" s="11" t="s">
        <v>1578</v>
      </c>
      <c r="O503" s="11" t="s">
        <v>45</v>
      </c>
      <c r="P503" s="11" t="s">
        <v>69</v>
      </c>
      <c r="Q503" s="11" t="s">
        <v>1215</v>
      </c>
      <c r="R503" s="11" t="s">
        <v>1216</v>
      </c>
    </row>
    <row r="504" spans="1:18" x14ac:dyDescent="0.25">
      <c r="A504" s="11" t="s">
        <v>39</v>
      </c>
      <c r="D504" s="11" t="s">
        <v>2415</v>
      </c>
      <c r="E504" s="11" t="s">
        <v>94</v>
      </c>
      <c r="F504" s="11" t="s">
        <v>2415</v>
      </c>
      <c r="H504" s="11" t="s">
        <v>2102</v>
      </c>
      <c r="I504" s="11" t="s">
        <v>2103</v>
      </c>
      <c r="J504" s="11" t="s">
        <v>45</v>
      </c>
      <c r="K504" s="11" t="s">
        <v>137</v>
      </c>
      <c r="L504" s="11" t="s">
        <v>2104</v>
      </c>
      <c r="M504" s="11" t="s">
        <v>2416</v>
      </c>
      <c r="O504" s="11" t="s">
        <v>45</v>
      </c>
      <c r="P504" s="11" t="s">
        <v>319</v>
      </c>
      <c r="Q504" s="11" t="s">
        <v>2105</v>
      </c>
      <c r="R504" s="11" t="s">
        <v>2104</v>
      </c>
    </row>
    <row r="505" spans="1:18" x14ac:dyDescent="0.25">
      <c r="A505" s="11" t="s">
        <v>39</v>
      </c>
      <c r="D505" s="11" t="s">
        <v>2417</v>
      </c>
      <c r="E505" s="11" t="s">
        <v>94</v>
      </c>
      <c r="F505" s="11" t="s">
        <v>2418</v>
      </c>
      <c r="H505" s="11" t="s">
        <v>2106</v>
      </c>
      <c r="I505" s="11" t="s">
        <v>2107</v>
      </c>
      <c r="J505" s="11" t="s">
        <v>45</v>
      </c>
      <c r="K505" s="11" t="s">
        <v>135</v>
      </c>
      <c r="L505" s="11" t="s">
        <v>2108</v>
      </c>
      <c r="M505" s="11" t="s">
        <v>2419</v>
      </c>
      <c r="O505" s="11" t="s">
        <v>45</v>
      </c>
      <c r="P505" s="11" t="s">
        <v>319</v>
      </c>
      <c r="Q505" s="11" t="s">
        <v>2109</v>
      </c>
      <c r="R505" s="11" t="s">
        <v>2110</v>
      </c>
    </row>
    <row r="506" spans="1:18" x14ac:dyDescent="0.25">
      <c r="A506" s="11" t="s">
        <v>39</v>
      </c>
      <c r="D506" s="11" t="s">
        <v>2420</v>
      </c>
      <c r="E506" s="11" t="s">
        <v>94</v>
      </c>
      <c r="F506" s="11" t="s">
        <v>2304</v>
      </c>
      <c r="H506" s="11" t="s">
        <v>2111</v>
      </c>
      <c r="I506" s="11" t="s">
        <v>2112</v>
      </c>
      <c r="J506" s="11" t="s">
        <v>45</v>
      </c>
      <c r="K506" s="11" t="s">
        <v>135</v>
      </c>
      <c r="L506" s="11" t="s">
        <v>2113</v>
      </c>
      <c r="M506" s="11" t="s">
        <v>2421</v>
      </c>
      <c r="O506" s="11" t="s">
        <v>45</v>
      </c>
      <c r="P506" s="11" t="s">
        <v>319</v>
      </c>
      <c r="Q506" s="11" t="s">
        <v>2114</v>
      </c>
      <c r="R506" s="11" t="s">
        <v>2115</v>
      </c>
    </row>
    <row r="507" spans="1:18" x14ac:dyDescent="0.25">
      <c r="A507" s="11" t="s">
        <v>39</v>
      </c>
      <c r="D507" s="11" t="s">
        <v>2422</v>
      </c>
      <c r="E507" s="11" t="s">
        <v>94</v>
      </c>
      <c r="F507" s="11" t="s">
        <v>2423</v>
      </c>
      <c r="H507" s="11" t="s">
        <v>2116</v>
      </c>
      <c r="I507" s="11" t="s">
        <v>2117</v>
      </c>
      <c r="J507" s="11" t="s">
        <v>45</v>
      </c>
      <c r="K507" s="11" t="s">
        <v>135</v>
      </c>
      <c r="L507" s="11" t="s">
        <v>2118</v>
      </c>
      <c r="M507" s="11" t="s">
        <v>1473</v>
      </c>
      <c r="O507" s="11" t="s">
        <v>45</v>
      </c>
      <c r="P507" s="11" t="s">
        <v>319</v>
      </c>
      <c r="Q507" s="11" t="s">
        <v>2119</v>
      </c>
      <c r="R507" s="11" t="s">
        <v>2120</v>
      </c>
    </row>
    <row r="508" spans="1:18" x14ac:dyDescent="0.25">
      <c r="A508" s="11" t="s">
        <v>39</v>
      </c>
      <c r="D508" s="11" t="s">
        <v>2424</v>
      </c>
      <c r="E508" s="11" t="s">
        <v>94</v>
      </c>
      <c r="F508" s="11" t="s">
        <v>2425</v>
      </c>
      <c r="H508" s="11" t="s">
        <v>2121</v>
      </c>
      <c r="I508" s="11" t="s">
        <v>1729</v>
      </c>
      <c r="J508" s="11" t="s">
        <v>45</v>
      </c>
      <c r="K508" s="11" t="s">
        <v>135</v>
      </c>
      <c r="L508" s="11" t="s">
        <v>2122</v>
      </c>
      <c r="M508" s="11" t="s">
        <v>2426</v>
      </c>
      <c r="O508" s="11" t="s">
        <v>45</v>
      </c>
      <c r="P508" s="11" t="s">
        <v>319</v>
      </c>
      <c r="Q508" s="11" t="s">
        <v>2123</v>
      </c>
      <c r="R508" s="11" t="s">
        <v>2124</v>
      </c>
    </row>
    <row r="509" spans="1:18" x14ac:dyDescent="0.25">
      <c r="A509" s="11" t="s">
        <v>39</v>
      </c>
      <c r="D509" s="11" t="s">
        <v>2427</v>
      </c>
      <c r="E509" s="11" t="s">
        <v>94</v>
      </c>
      <c r="F509" s="11" t="s">
        <v>2428</v>
      </c>
      <c r="H509" s="11" t="s">
        <v>2121</v>
      </c>
      <c r="I509" s="11" t="s">
        <v>1729</v>
      </c>
      <c r="J509" s="11" t="s">
        <v>45</v>
      </c>
      <c r="K509" s="11" t="s">
        <v>135</v>
      </c>
      <c r="L509" s="11" t="s">
        <v>2125</v>
      </c>
      <c r="M509" s="11" t="s">
        <v>2429</v>
      </c>
      <c r="O509" s="11" t="s">
        <v>45</v>
      </c>
      <c r="P509" s="11" t="s">
        <v>319</v>
      </c>
      <c r="Q509" s="11" t="s">
        <v>2126</v>
      </c>
      <c r="R509" s="11" t="s">
        <v>2127</v>
      </c>
    </row>
    <row r="510" spans="1:18" x14ac:dyDescent="0.25">
      <c r="A510" s="11" t="s">
        <v>39</v>
      </c>
      <c r="D510" s="11" t="s">
        <v>2430</v>
      </c>
      <c r="E510" s="11" t="s">
        <v>94</v>
      </c>
      <c r="F510" s="11" t="s">
        <v>2430</v>
      </c>
      <c r="H510" s="11" t="s">
        <v>1122</v>
      </c>
      <c r="I510" s="11" t="s">
        <v>1123</v>
      </c>
      <c r="J510" s="11" t="s">
        <v>45</v>
      </c>
      <c r="K510" s="11" t="s">
        <v>135</v>
      </c>
      <c r="L510" s="11" t="s">
        <v>2128</v>
      </c>
      <c r="M510" s="11" t="s">
        <v>2431</v>
      </c>
      <c r="O510" s="11" t="s">
        <v>45</v>
      </c>
      <c r="P510" s="11" t="s">
        <v>319</v>
      </c>
      <c r="Q510" s="11" t="s">
        <v>2129</v>
      </c>
      <c r="R510" s="11" t="s">
        <v>2130</v>
      </c>
    </row>
    <row r="511" spans="1:18" x14ac:dyDescent="0.25">
      <c r="A511" s="11" t="s">
        <v>39</v>
      </c>
      <c r="D511" s="11" t="s">
        <v>2432</v>
      </c>
      <c r="E511" s="11" t="s">
        <v>94</v>
      </c>
      <c r="F511" s="11" t="s">
        <v>2432</v>
      </c>
      <c r="H511" s="11" t="s">
        <v>2121</v>
      </c>
      <c r="I511" s="11" t="s">
        <v>1729</v>
      </c>
      <c r="J511" s="11" t="s">
        <v>45</v>
      </c>
      <c r="K511" s="11" t="s">
        <v>135</v>
      </c>
      <c r="L511" s="11" t="s">
        <v>2131</v>
      </c>
      <c r="M511" s="11" t="s">
        <v>2433</v>
      </c>
      <c r="O511" s="11" t="s">
        <v>45</v>
      </c>
      <c r="P511" s="11" t="s">
        <v>319</v>
      </c>
      <c r="Q511" s="11" t="s">
        <v>2132</v>
      </c>
      <c r="R511" s="11" t="s">
        <v>2133</v>
      </c>
    </row>
    <row r="512" spans="1:18" x14ac:dyDescent="0.25">
      <c r="A512" s="11" t="s">
        <v>39</v>
      </c>
      <c r="D512" s="11" t="s">
        <v>2432</v>
      </c>
      <c r="E512" s="11" t="s">
        <v>94</v>
      </c>
      <c r="F512" s="11" t="s">
        <v>2432</v>
      </c>
      <c r="H512" s="11" t="s">
        <v>2121</v>
      </c>
      <c r="I512" s="11" t="s">
        <v>1729</v>
      </c>
      <c r="J512" s="11" t="s">
        <v>45</v>
      </c>
      <c r="K512" s="11" t="s">
        <v>135</v>
      </c>
      <c r="L512" s="11" t="s">
        <v>2134</v>
      </c>
      <c r="M512" s="11" t="s">
        <v>2434</v>
      </c>
      <c r="O512" s="11" t="s">
        <v>45</v>
      </c>
      <c r="P512" s="11" t="s">
        <v>319</v>
      </c>
      <c r="Q512" s="11" t="s">
        <v>2135</v>
      </c>
      <c r="R512" s="11" t="s">
        <v>2136</v>
      </c>
    </row>
    <row r="513" spans="1:18" x14ac:dyDescent="0.25">
      <c r="A513" s="11" t="s">
        <v>39</v>
      </c>
      <c r="D513" s="11" t="s">
        <v>92</v>
      </c>
      <c r="E513" s="11" t="s">
        <v>92</v>
      </c>
      <c r="F513" s="11" t="s">
        <v>92</v>
      </c>
      <c r="G513" s="11" t="s">
        <v>126</v>
      </c>
      <c r="H513" s="11" t="s">
        <v>50</v>
      </c>
      <c r="I513" s="11" t="s">
        <v>51</v>
      </c>
      <c r="J513" s="11" t="s">
        <v>1586</v>
      </c>
      <c r="K513" s="11" t="s">
        <v>135</v>
      </c>
      <c r="L513" s="11" t="s">
        <v>51</v>
      </c>
      <c r="M513" s="11" t="s">
        <v>2435</v>
      </c>
      <c r="O513" s="11" t="s">
        <v>45</v>
      </c>
      <c r="P513" s="11" t="s">
        <v>47</v>
      </c>
      <c r="Q513" s="11" t="s">
        <v>2137</v>
      </c>
    </row>
    <row r="514" spans="1:18" x14ac:dyDescent="0.25">
      <c r="A514" s="11" t="s">
        <v>39</v>
      </c>
      <c r="D514" s="11" t="s">
        <v>92</v>
      </c>
      <c r="E514" s="11" t="s">
        <v>92</v>
      </c>
      <c r="F514" s="11" t="s">
        <v>92</v>
      </c>
      <c r="G514" s="11" t="s">
        <v>126</v>
      </c>
      <c r="H514" s="11" t="s">
        <v>50</v>
      </c>
      <c r="I514" s="11" t="s">
        <v>51</v>
      </c>
      <c r="J514" s="11" t="s">
        <v>1586</v>
      </c>
      <c r="K514" s="11" t="s">
        <v>135</v>
      </c>
      <c r="L514" s="11" t="s">
        <v>51</v>
      </c>
      <c r="M514" s="11" t="s">
        <v>2435</v>
      </c>
      <c r="O514" s="11" t="s">
        <v>45</v>
      </c>
      <c r="P514" s="11" t="s">
        <v>47</v>
      </c>
      <c r="Q514" s="11" t="s">
        <v>2138</v>
      </c>
    </row>
    <row r="515" spans="1:18" x14ac:dyDescent="0.25">
      <c r="A515" s="11" t="s">
        <v>39</v>
      </c>
      <c r="D515" s="11" t="s">
        <v>83</v>
      </c>
      <c r="E515" s="11" t="s">
        <v>83</v>
      </c>
      <c r="F515" s="11" t="s">
        <v>83</v>
      </c>
      <c r="G515" s="11" t="s">
        <v>126</v>
      </c>
      <c r="H515" s="11" t="s">
        <v>43</v>
      </c>
      <c r="I515" s="11" t="s">
        <v>44</v>
      </c>
      <c r="J515" s="11" t="s">
        <v>1586</v>
      </c>
      <c r="K515" s="11" t="s">
        <v>137</v>
      </c>
      <c r="L515" s="11" t="s">
        <v>2139</v>
      </c>
      <c r="M515" s="11" t="s">
        <v>2436</v>
      </c>
      <c r="O515" s="11" t="s">
        <v>45</v>
      </c>
      <c r="P515" s="11" t="s">
        <v>46</v>
      </c>
      <c r="Q515" s="11" t="s">
        <v>2140</v>
      </c>
    </row>
    <row r="516" spans="1:18" x14ac:dyDescent="0.25">
      <c r="A516" s="11" t="s">
        <v>39</v>
      </c>
      <c r="D516" s="11" t="s">
        <v>83</v>
      </c>
      <c r="E516" s="11" t="s">
        <v>83</v>
      </c>
      <c r="F516" s="11" t="s">
        <v>83</v>
      </c>
      <c r="G516" s="11" t="s">
        <v>126</v>
      </c>
      <c r="H516" s="11" t="s">
        <v>43</v>
      </c>
      <c r="I516" s="11" t="s">
        <v>44</v>
      </c>
      <c r="J516" s="11" t="s">
        <v>1586</v>
      </c>
      <c r="K516" s="11" t="s">
        <v>135</v>
      </c>
      <c r="L516" s="11" t="s">
        <v>44</v>
      </c>
      <c r="M516" s="11" t="s">
        <v>2437</v>
      </c>
      <c r="O516" s="11" t="s">
        <v>45</v>
      </c>
      <c r="P516" s="11" t="s">
        <v>46</v>
      </c>
      <c r="Q516" s="11" t="s">
        <v>2141</v>
      </c>
    </row>
    <row r="517" spans="1:18" x14ac:dyDescent="0.25">
      <c r="A517" s="11" t="s">
        <v>39</v>
      </c>
      <c r="D517" s="11" t="s">
        <v>114</v>
      </c>
      <c r="E517" s="11" t="s">
        <v>114</v>
      </c>
      <c r="F517" s="11" t="s">
        <v>114</v>
      </c>
      <c r="H517" s="11" t="s">
        <v>2142</v>
      </c>
      <c r="I517" s="11" t="s">
        <v>2143</v>
      </c>
      <c r="J517" s="11" t="s">
        <v>1586</v>
      </c>
      <c r="K517" s="11" t="s">
        <v>136</v>
      </c>
      <c r="L517" s="11" t="s">
        <v>2144</v>
      </c>
      <c r="M517" s="11" t="s">
        <v>2438</v>
      </c>
      <c r="O517" s="11" t="s">
        <v>45</v>
      </c>
      <c r="P517" s="11" t="s">
        <v>47</v>
      </c>
      <c r="Q517" s="11" t="s">
        <v>2145</v>
      </c>
    </row>
    <row r="518" spans="1:18" x14ac:dyDescent="0.25">
      <c r="A518" s="11" t="s">
        <v>39</v>
      </c>
      <c r="D518" s="11" t="s">
        <v>86</v>
      </c>
      <c r="E518" s="11" t="s">
        <v>86</v>
      </c>
      <c r="F518" s="11" t="s">
        <v>86</v>
      </c>
      <c r="H518" s="11" t="s">
        <v>2146</v>
      </c>
      <c r="I518" s="11" t="s">
        <v>2147</v>
      </c>
      <c r="J518" s="11" t="s">
        <v>1586</v>
      </c>
      <c r="K518" s="11" t="s">
        <v>136</v>
      </c>
      <c r="L518" s="11" t="s">
        <v>2148</v>
      </c>
      <c r="M518" s="11" t="s">
        <v>2439</v>
      </c>
      <c r="O518" s="11" t="s">
        <v>45</v>
      </c>
      <c r="P518" s="11" t="s">
        <v>47</v>
      </c>
      <c r="Q518" s="11" t="s">
        <v>2149</v>
      </c>
    </row>
    <row r="519" spans="1:18" x14ac:dyDescent="0.25">
      <c r="A519" s="11" t="s">
        <v>39</v>
      </c>
      <c r="D519" s="11" t="s">
        <v>83</v>
      </c>
      <c r="E519" s="11" t="s">
        <v>83</v>
      </c>
      <c r="F519" s="11" t="s">
        <v>83</v>
      </c>
      <c r="G519" s="11" t="s">
        <v>126</v>
      </c>
      <c r="H519" s="11" t="s">
        <v>43</v>
      </c>
      <c r="I519" s="11" t="s">
        <v>44</v>
      </c>
      <c r="J519" s="11" t="s">
        <v>1586</v>
      </c>
      <c r="K519" s="11" t="s">
        <v>136</v>
      </c>
      <c r="L519" s="11" t="s">
        <v>2150</v>
      </c>
      <c r="M519" s="11" t="s">
        <v>2440</v>
      </c>
      <c r="O519" s="11" t="s">
        <v>45</v>
      </c>
      <c r="P519" s="11" t="s">
        <v>46</v>
      </c>
      <c r="Q519" s="11" t="s">
        <v>2151</v>
      </c>
    </row>
    <row r="520" spans="1:18" x14ac:dyDescent="0.25">
      <c r="A520" s="11" t="s">
        <v>39</v>
      </c>
      <c r="D520" s="11" t="s">
        <v>1222</v>
      </c>
      <c r="E520" s="11" t="s">
        <v>1222</v>
      </c>
      <c r="F520" s="11" t="s">
        <v>1222</v>
      </c>
      <c r="G520" s="11" t="s">
        <v>126</v>
      </c>
      <c r="H520" s="11" t="s">
        <v>43</v>
      </c>
      <c r="I520" s="11" t="s">
        <v>44</v>
      </c>
      <c r="J520" s="11" t="s">
        <v>1586</v>
      </c>
      <c r="K520" s="11" t="s">
        <v>136</v>
      </c>
      <c r="L520" s="11" t="s">
        <v>2152</v>
      </c>
      <c r="M520" s="11" t="s">
        <v>2441</v>
      </c>
      <c r="O520" s="11" t="s">
        <v>45</v>
      </c>
      <c r="P520" s="11" t="s">
        <v>46</v>
      </c>
      <c r="Q520" s="11" t="s">
        <v>2153</v>
      </c>
    </row>
    <row r="521" spans="1:18" x14ac:dyDescent="0.25">
      <c r="A521" s="11" t="s">
        <v>39</v>
      </c>
      <c r="D521" s="11" t="s">
        <v>126</v>
      </c>
      <c r="E521" s="11" t="s">
        <v>126</v>
      </c>
      <c r="F521" s="11" t="s">
        <v>126</v>
      </c>
      <c r="H521" s="11" t="s">
        <v>2154</v>
      </c>
      <c r="I521" s="11" t="s">
        <v>2155</v>
      </c>
      <c r="J521" s="11" t="s">
        <v>1586</v>
      </c>
      <c r="K521" s="11" t="s">
        <v>136</v>
      </c>
      <c r="L521" s="11" t="s">
        <v>2156</v>
      </c>
      <c r="M521" s="11" t="s">
        <v>2442</v>
      </c>
      <c r="O521" s="11" t="s">
        <v>45</v>
      </c>
      <c r="P521" s="11" t="s">
        <v>47</v>
      </c>
      <c r="Q521" s="11" t="s">
        <v>2157</v>
      </c>
    </row>
    <row r="522" spans="1:18" x14ac:dyDescent="0.25">
      <c r="A522" s="11" t="s">
        <v>39</v>
      </c>
      <c r="D522" s="11" t="s">
        <v>83</v>
      </c>
      <c r="E522" s="11" t="s">
        <v>83</v>
      </c>
      <c r="F522" s="11" t="s">
        <v>83</v>
      </c>
      <c r="H522" s="11" t="s">
        <v>2158</v>
      </c>
      <c r="I522" s="11" t="s">
        <v>2159</v>
      </c>
      <c r="J522" s="11" t="s">
        <v>1586</v>
      </c>
      <c r="K522" s="11" t="s">
        <v>136</v>
      </c>
      <c r="L522" s="11" t="s">
        <v>2160</v>
      </c>
      <c r="M522" s="11" t="s">
        <v>2443</v>
      </c>
      <c r="O522" s="11" t="s">
        <v>45</v>
      </c>
      <c r="P522" s="11" t="s">
        <v>46</v>
      </c>
      <c r="Q522" s="11" t="s">
        <v>2161</v>
      </c>
    </row>
    <row r="523" spans="1:18" x14ac:dyDescent="0.25">
      <c r="A523" s="11" t="s">
        <v>39</v>
      </c>
      <c r="D523" s="11" t="s">
        <v>42</v>
      </c>
      <c r="M523" s="11" t="s">
        <v>119</v>
      </c>
      <c r="R523" s="11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3454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29</v>
      </c>
    </row>
    <row r="6" spans="1:19" x14ac:dyDescent="0.25">
      <c r="A6" s="11" t="s">
        <v>6</v>
      </c>
      <c r="C6" s="11" t="s">
        <v>8</v>
      </c>
      <c r="D6" s="11" t="s">
        <v>30</v>
      </c>
    </row>
    <row r="7" spans="1:19" x14ac:dyDescent="0.25">
      <c r="A7" s="11" t="s">
        <v>6</v>
      </c>
      <c r="C7" s="11" t="s">
        <v>22</v>
      </c>
      <c r="D7" s="11" t="s">
        <v>2511</v>
      </c>
    </row>
    <row r="8" spans="1:19" x14ac:dyDescent="0.25">
      <c r="A8" s="11" t="s">
        <v>10</v>
      </c>
      <c r="C8" s="11" t="s">
        <v>11</v>
      </c>
      <c r="D8" s="11" t="s">
        <v>2512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31</v>
      </c>
      <c r="F11" s="11" t="s">
        <v>2513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123</v>
      </c>
      <c r="I13" s="11" t="s">
        <v>32</v>
      </c>
      <c r="J13" s="11" t="s">
        <v>33</v>
      </c>
      <c r="K13" s="11" t="s">
        <v>8</v>
      </c>
      <c r="L13" s="11" t="s">
        <v>134</v>
      </c>
      <c r="M13" s="11" t="s">
        <v>20</v>
      </c>
      <c r="N13" s="11" t="s">
        <v>34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3454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29</v>
      </c>
    </row>
    <row r="6" spans="1:19" x14ac:dyDescent="0.25">
      <c r="A6" s="11" t="s">
        <v>6</v>
      </c>
      <c r="C6" s="11" t="s">
        <v>8</v>
      </c>
      <c r="D6" s="11" t="s">
        <v>30</v>
      </c>
    </row>
    <row r="7" spans="1:19" x14ac:dyDescent="0.25">
      <c r="A7" s="11" t="s">
        <v>6</v>
      </c>
      <c r="C7" s="11" t="s">
        <v>22</v>
      </c>
      <c r="D7" s="11" t="s">
        <v>2511</v>
      </c>
    </row>
    <row r="8" spans="1:19" x14ac:dyDescent="0.25">
      <c r="A8" s="11" t="s">
        <v>10</v>
      </c>
      <c r="C8" s="11" t="s">
        <v>11</v>
      </c>
      <c r="D8" s="11" t="s">
        <v>2512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35</v>
      </c>
      <c r="F11" s="11" t="s">
        <v>2514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125</v>
      </c>
      <c r="I13" s="11" t="s">
        <v>36</v>
      </c>
      <c r="J13" s="11" t="s">
        <v>37</v>
      </c>
      <c r="K13" s="11" t="s">
        <v>8</v>
      </c>
      <c r="L13" s="11" t="s">
        <v>134</v>
      </c>
      <c r="M13" s="11" t="s">
        <v>20</v>
      </c>
      <c r="N13" s="11" t="s">
        <v>38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baseColWidth="10" defaultRowHeight="15" x14ac:dyDescent="0.25"/>
  <sheetData>
    <row r="1" spans="1:19" x14ac:dyDescent="0.25">
      <c r="A1" s="11" t="s">
        <v>3456</v>
      </c>
      <c r="C1" s="11" t="s">
        <v>0</v>
      </c>
      <c r="D1" s="11" t="s">
        <v>1</v>
      </c>
      <c r="E1" s="11" t="s">
        <v>2</v>
      </c>
    </row>
    <row r="3" spans="1:19" x14ac:dyDescent="0.25">
      <c r="C3" s="11" t="s">
        <v>3</v>
      </c>
      <c r="D3" s="11" t="s">
        <v>4</v>
      </c>
    </row>
    <row r="4" spans="1:19" x14ac:dyDescent="0.25">
      <c r="C4" s="11" t="s">
        <v>5</v>
      </c>
    </row>
    <row r="5" spans="1:19" x14ac:dyDescent="0.25">
      <c r="A5" s="11" t="s">
        <v>6</v>
      </c>
      <c r="C5" s="11" t="s">
        <v>7</v>
      </c>
      <c r="D5" s="11" t="s">
        <v>3455</v>
      </c>
    </row>
    <row r="6" spans="1:19" x14ac:dyDescent="0.25">
      <c r="A6" s="11" t="s">
        <v>6</v>
      </c>
      <c r="C6" s="11" t="s">
        <v>8</v>
      </c>
      <c r="D6" s="11" t="s">
        <v>29</v>
      </c>
    </row>
    <row r="7" spans="1:19" x14ac:dyDescent="0.25">
      <c r="A7" s="11" t="s">
        <v>6</v>
      </c>
      <c r="C7" s="11" t="s">
        <v>22</v>
      </c>
      <c r="D7" s="11" t="s">
        <v>29</v>
      </c>
    </row>
    <row r="8" spans="1:19" x14ac:dyDescent="0.25">
      <c r="A8" s="11" t="s">
        <v>10</v>
      </c>
      <c r="C8" s="11" t="s">
        <v>11</v>
      </c>
      <c r="D8" s="11" t="s">
        <v>144</v>
      </c>
    </row>
    <row r="9" spans="1:19" x14ac:dyDescent="0.25">
      <c r="A9" s="11" t="s">
        <v>10</v>
      </c>
      <c r="C9" s="11" t="s">
        <v>12</v>
      </c>
      <c r="D9" s="11" t="s">
        <v>29</v>
      </c>
    </row>
    <row r="11" spans="1:19" x14ac:dyDescent="0.25">
      <c r="A11" s="11" t="s">
        <v>10</v>
      </c>
      <c r="D11" s="11" t="s">
        <v>13</v>
      </c>
      <c r="E11" s="11" t="s">
        <v>31</v>
      </c>
      <c r="F11" s="11" t="s">
        <v>2465</v>
      </c>
    </row>
    <row r="12" spans="1:19" x14ac:dyDescent="0.25">
      <c r="A12" s="11" t="s">
        <v>10</v>
      </c>
      <c r="D12" s="11" t="s">
        <v>14</v>
      </c>
      <c r="E12" s="11" t="s">
        <v>16</v>
      </c>
      <c r="F12" s="11" t="s">
        <v>7</v>
      </c>
      <c r="G12" s="11" t="s">
        <v>17</v>
      </c>
      <c r="H12" s="11" t="s">
        <v>121</v>
      </c>
      <c r="I12" s="11" t="s">
        <v>18</v>
      </c>
      <c r="J12" s="11" t="s">
        <v>19</v>
      </c>
      <c r="K12" s="11" t="s">
        <v>8</v>
      </c>
      <c r="L12" s="11" t="s">
        <v>133</v>
      </c>
      <c r="M12" s="11" t="s">
        <v>20</v>
      </c>
      <c r="N12" s="11" t="s">
        <v>11</v>
      </c>
      <c r="O12" s="11" t="s">
        <v>21</v>
      </c>
      <c r="P12" s="11" t="s">
        <v>23</v>
      </c>
      <c r="Q12" s="11" t="s">
        <v>12</v>
      </c>
      <c r="R12" s="11" t="s">
        <v>24</v>
      </c>
      <c r="S12" s="11" t="s">
        <v>25</v>
      </c>
    </row>
    <row r="13" spans="1:19" x14ac:dyDescent="0.25">
      <c r="A13" s="11" t="s">
        <v>10</v>
      </c>
      <c r="D13" s="11" t="s">
        <v>15</v>
      </c>
      <c r="E13" s="11" t="s">
        <v>16</v>
      </c>
      <c r="F13" s="11" t="s">
        <v>7</v>
      </c>
      <c r="G13" s="11" t="s">
        <v>17</v>
      </c>
      <c r="H13" s="11" t="s">
        <v>123</v>
      </c>
      <c r="I13" s="11" t="s">
        <v>32</v>
      </c>
      <c r="J13" s="11" t="s">
        <v>33</v>
      </c>
      <c r="K13" s="11" t="s">
        <v>8</v>
      </c>
      <c r="L13" s="11" t="s">
        <v>134</v>
      </c>
      <c r="M13" s="11" t="s">
        <v>20</v>
      </c>
      <c r="N13" s="11" t="s">
        <v>34</v>
      </c>
      <c r="O13" s="11" t="s">
        <v>22</v>
      </c>
      <c r="P13" s="11" t="s">
        <v>23</v>
      </c>
      <c r="Q13" s="11" t="s">
        <v>12</v>
      </c>
      <c r="R13" s="11" t="s">
        <v>24</v>
      </c>
      <c r="S13" s="11" t="s">
        <v>26</v>
      </c>
    </row>
    <row r="14" spans="1:19" x14ac:dyDescent="0.25">
      <c r="D14" s="11" t="s">
        <v>2515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TaulaPagaments</vt:lpstr>
      <vt:lpstr>TaulaPendents</vt:lpstr>
      <vt:lpstr>Resultats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Serrano Rodriguez</dc:creator>
  <cp:lastModifiedBy>Chus Ramirez</cp:lastModifiedBy>
  <dcterms:created xsi:type="dcterms:W3CDTF">2016-02-25T12:21:39Z</dcterms:created>
  <dcterms:modified xsi:type="dcterms:W3CDTF">2018-03-27T15:41:57Z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